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ct\"/>
    </mc:Choice>
  </mc:AlternateContent>
  <bookViews>
    <workbookView xWindow="0" yWindow="0" windowWidth="28560" windowHeight="12795"/>
  </bookViews>
  <sheets>
    <sheet name="Euro Dividend All-Stars" sheetId="1" r:id="rId1"/>
    <sheet name="Notes" sheetId="2" r:id="rId2"/>
    <sheet name="Revisions" sheetId="3" r:id="rId3"/>
  </sheets>
  <definedNames>
    <definedName name="_xlnm._FilterDatabase" localSheetId="0" hidden="1">'Euro Dividend All-Stars'!$A$4:$AD$48</definedName>
  </definedNames>
  <calcPr calcId="152511"/>
</workbook>
</file>

<file path=xl/calcChain.xml><?xml version="1.0" encoding="utf-8"?>
<calcChain xmlns="http://schemas.openxmlformats.org/spreadsheetml/2006/main">
  <c r="Y49" i="1" l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D48" i="1"/>
  <c r="AC48" i="1"/>
  <c r="AB48" i="1"/>
  <c r="AA48" i="1"/>
  <c r="Z48" i="1"/>
  <c r="AD47" i="1"/>
  <c r="AC47" i="1"/>
  <c r="AB47" i="1"/>
  <c r="AA47" i="1"/>
  <c r="Z47" i="1"/>
  <c r="AD46" i="1"/>
  <c r="AC46" i="1"/>
  <c r="AB46" i="1"/>
  <c r="AA46" i="1"/>
  <c r="Z46" i="1"/>
  <c r="AD45" i="1"/>
  <c r="AC45" i="1"/>
  <c r="AB45" i="1"/>
  <c r="AA45" i="1"/>
  <c r="Z45" i="1"/>
  <c r="AD44" i="1"/>
  <c r="AC44" i="1"/>
  <c r="AB44" i="1"/>
  <c r="AA44" i="1"/>
  <c r="Z44" i="1"/>
  <c r="AD43" i="1"/>
  <c r="AC43" i="1"/>
  <c r="AB43" i="1"/>
  <c r="AA43" i="1"/>
  <c r="Z43" i="1"/>
  <c r="AD42" i="1"/>
  <c r="AC42" i="1"/>
  <c r="AB42" i="1"/>
  <c r="AA42" i="1"/>
  <c r="Z42" i="1"/>
  <c r="AD41" i="1"/>
  <c r="AC41" i="1"/>
  <c r="AB41" i="1"/>
  <c r="AA41" i="1"/>
  <c r="Z41" i="1"/>
  <c r="AD40" i="1"/>
  <c r="AC40" i="1"/>
  <c r="AB40" i="1"/>
  <c r="AA40" i="1"/>
  <c r="Z40" i="1"/>
  <c r="AD39" i="1"/>
  <c r="AC39" i="1"/>
  <c r="AB39" i="1"/>
  <c r="AA39" i="1"/>
  <c r="Z39" i="1"/>
  <c r="AD38" i="1"/>
  <c r="AC38" i="1"/>
  <c r="AB38" i="1"/>
  <c r="AA38" i="1"/>
  <c r="Z38" i="1"/>
  <c r="AD37" i="1"/>
  <c r="AC37" i="1"/>
  <c r="AB37" i="1"/>
  <c r="AA37" i="1"/>
  <c r="Z37" i="1"/>
  <c r="AD36" i="1"/>
  <c r="AC36" i="1"/>
  <c r="AB36" i="1"/>
  <c r="AA36" i="1"/>
  <c r="Z36" i="1"/>
  <c r="AD35" i="1"/>
  <c r="AC35" i="1"/>
  <c r="AB35" i="1"/>
  <c r="AA35" i="1"/>
  <c r="Z35" i="1"/>
  <c r="AD34" i="1"/>
  <c r="AC34" i="1"/>
  <c r="AB34" i="1"/>
  <c r="AA34" i="1"/>
  <c r="Z34" i="1"/>
  <c r="AD33" i="1"/>
  <c r="AC33" i="1"/>
  <c r="AB33" i="1"/>
  <c r="AA33" i="1"/>
  <c r="Z33" i="1"/>
  <c r="AD32" i="1"/>
  <c r="AC32" i="1"/>
  <c r="AB32" i="1"/>
  <c r="AA32" i="1"/>
  <c r="Z32" i="1"/>
  <c r="AD31" i="1"/>
  <c r="AC31" i="1"/>
  <c r="AB31" i="1"/>
  <c r="AA31" i="1"/>
  <c r="Z31" i="1"/>
  <c r="AD30" i="1"/>
  <c r="AC30" i="1"/>
  <c r="AB30" i="1"/>
  <c r="AA30" i="1"/>
  <c r="Z30" i="1"/>
  <c r="AD29" i="1"/>
  <c r="AC29" i="1"/>
  <c r="AB29" i="1"/>
  <c r="AA29" i="1"/>
  <c r="Z29" i="1"/>
  <c r="AD28" i="1"/>
  <c r="AC28" i="1"/>
  <c r="AB28" i="1"/>
  <c r="AA28" i="1"/>
  <c r="Z28" i="1"/>
  <c r="AD27" i="1"/>
  <c r="AC27" i="1"/>
  <c r="AB27" i="1"/>
  <c r="AA27" i="1"/>
  <c r="Z27" i="1"/>
  <c r="AD26" i="1"/>
  <c r="AC26" i="1"/>
  <c r="AB26" i="1"/>
  <c r="AA26" i="1"/>
  <c r="Z26" i="1"/>
  <c r="AD25" i="1"/>
  <c r="AC25" i="1"/>
  <c r="AB25" i="1"/>
  <c r="AA25" i="1"/>
  <c r="Z25" i="1"/>
  <c r="AD24" i="1"/>
  <c r="AC24" i="1"/>
  <c r="AB24" i="1"/>
  <c r="AA24" i="1"/>
  <c r="Z24" i="1"/>
  <c r="AD23" i="1"/>
  <c r="AC23" i="1"/>
  <c r="AB23" i="1"/>
  <c r="AA23" i="1"/>
  <c r="Z23" i="1"/>
  <c r="AD22" i="1"/>
  <c r="AC22" i="1"/>
  <c r="AB22" i="1"/>
  <c r="AA22" i="1"/>
  <c r="Z22" i="1"/>
  <c r="AD21" i="1"/>
  <c r="AC21" i="1"/>
  <c r="AB21" i="1"/>
  <c r="AA21" i="1"/>
  <c r="Z21" i="1"/>
  <c r="AD20" i="1"/>
  <c r="AC20" i="1"/>
  <c r="AB20" i="1"/>
  <c r="AA20" i="1"/>
  <c r="Z20" i="1"/>
  <c r="AD19" i="1"/>
  <c r="AC19" i="1"/>
  <c r="AB19" i="1"/>
  <c r="AA19" i="1"/>
  <c r="Z19" i="1"/>
  <c r="AD18" i="1"/>
  <c r="AC18" i="1"/>
  <c r="AB18" i="1"/>
  <c r="AA18" i="1"/>
  <c r="Z18" i="1"/>
  <c r="AD17" i="1"/>
  <c r="AC17" i="1"/>
  <c r="AB17" i="1"/>
  <c r="AA17" i="1"/>
  <c r="Z17" i="1"/>
  <c r="AD16" i="1"/>
  <c r="AC16" i="1"/>
  <c r="AB16" i="1"/>
  <c r="AA16" i="1"/>
  <c r="Z16" i="1"/>
  <c r="AD15" i="1"/>
  <c r="AC15" i="1"/>
  <c r="AB15" i="1"/>
  <c r="AA15" i="1"/>
  <c r="Z15" i="1"/>
  <c r="AD14" i="1"/>
  <c r="AC14" i="1"/>
  <c r="AB14" i="1"/>
  <c r="AA14" i="1"/>
  <c r="Z14" i="1"/>
  <c r="AD13" i="1"/>
  <c r="AC13" i="1"/>
  <c r="AB13" i="1"/>
  <c r="AA13" i="1"/>
  <c r="Z13" i="1"/>
  <c r="AD12" i="1"/>
  <c r="AC12" i="1"/>
  <c r="AB12" i="1"/>
  <c r="AA12" i="1"/>
  <c r="Z12" i="1"/>
  <c r="AD11" i="1"/>
  <c r="AC11" i="1"/>
  <c r="AB11" i="1"/>
  <c r="AA11" i="1"/>
  <c r="Z11" i="1"/>
  <c r="AD10" i="1"/>
  <c r="AC10" i="1"/>
  <c r="AB10" i="1"/>
  <c r="AA10" i="1"/>
  <c r="Z10" i="1"/>
  <c r="AD9" i="1"/>
  <c r="AC9" i="1"/>
  <c r="AB9" i="1"/>
  <c r="AA9" i="1"/>
  <c r="Z9" i="1"/>
  <c r="AD8" i="1"/>
  <c r="AC8" i="1"/>
  <c r="AB8" i="1"/>
  <c r="AA8" i="1"/>
  <c r="Z8" i="1"/>
  <c r="AD7" i="1"/>
  <c r="AC7" i="1"/>
  <c r="AB7" i="1"/>
  <c r="AA7" i="1"/>
  <c r="Z7" i="1"/>
  <c r="AD6" i="1"/>
  <c r="AC6" i="1"/>
  <c r="AB6" i="1"/>
  <c r="AA6" i="1"/>
  <c r="Z6" i="1"/>
  <c r="AD5" i="1"/>
  <c r="AD49" i="1" s="1"/>
  <c r="AC5" i="1"/>
  <c r="AB5" i="1"/>
  <c r="AA5" i="1"/>
  <c r="AA49" i="1" s="1"/>
  <c r="Z5" i="1"/>
  <c r="F4" i="1"/>
  <c r="AC49" i="1" l="1"/>
  <c r="AB49" i="1"/>
  <c r="Z49" i="1"/>
</calcChain>
</file>

<file path=xl/sharedStrings.xml><?xml version="1.0" encoding="utf-8"?>
<sst xmlns="http://schemas.openxmlformats.org/spreadsheetml/2006/main" count="243" uniqueCount="243">
  <si>
    <t>Notes</t>
  </si>
  <si>
    <t>Revisions</t>
  </si>
  <si>
    <t>Euro Dividend All-Stars</t>
  </si>
  <si>
    <t>The Euro Dividend All-Stars List provides an overview of companies denominated in Euro that consistently maintain and increase their dividends</t>
  </si>
  <si>
    <t>over time, and is based on the idea of the U.S. Dividend Champions List by David Fish and the UK Dividend Champions List by Trevor Witten.</t>
  </si>
  <si>
    <t>More information on:</t>
  </si>
  <si>
    <t>www.nomorewaffles.com</t>
  </si>
  <si>
    <t>Company</t>
  </si>
  <si>
    <t>Ticker</t>
  </si>
  <si>
    <t>Disclaimer:</t>
  </si>
  <si>
    <t>While every effort is made to include correct and accurate information, mistakes can and do happen. Make sure to double-check every company's</t>
  </si>
  <si>
    <t>financials instead of solely relying on the information provided here.</t>
  </si>
  <si>
    <t>Country</t>
  </si>
  <si>
    <t>Sector</t>
  </si>
  <si>
    <t>No.</t>
  </si>
  <si>
    <t>Data Sources</t>
  </si>
  <si>
    <t>Price</t>
  </si>
  <si>
    <t>EPS</t>
  </si>
  <si>
    <t>P/E</t>
  </si>
  <si>
    <t>Annual Dividend</t>
  </si>
  <si>
    <t>Dividend Growth Rate</t>
  </si>
  <si>
    <t>Yield</t>
  </si>
  <si>
    <t>Payout</t>
  </si>
  <si>
    <t>Name</t>
  </si>
  <si>
    <t>Symbol</t>
  </si>
  <si>
    <t>The data used for this list is based on information freely available on the internet, but is always double-checked in the annual reports of the companies.</t>
  </si>
  <si>
    <t>Mergers, acquisitions, stock splits, and special dividends are taken into account whenever possible. They may distort dividend growth, however.</t>
  </si>
  <si>
    <t>Note on the introduction of the Euro on January 1, 1999</t>
  </si>
  <si>
    <t>Because the Euro was introduced on January 1st, 1999, many companies started reporting in the new pan-European currency in fiscal year 1999 only.</t>
  </si>
  <si>
    <t>As a result, it's often hard to track long streaks of dividend growth past 2000. On top of that, many European stock exchanges have been part of a</t>
  </si>
  <si>
    <t>consolidation movement, rendering historical information unavailable. Many growth streaks therefore end after 14 years even though the actual</t>
  </si>
  <si>
    <t>numbers of years could be much higher.</t>
  </si>
  <si>
    <t>Fundamentals</t>
  </si>
  <si>
    <t>Company Name</t>
  </si>
  <si>
    <t>Name of the company.</t>
  </si>
  <si>
    <t>Ticker Symbol</t>
  </si>
  <si>
    <t>The stock symbol under which the shares are traded.</t>
  </si>
  <si>
    <t>Yrs.</t>
  </si>
  <si>
    <t>Country</t>
  </si>
  <si>
    <t>The primary country where the company is listed on the stock market.</t>
  </si>
  <si>
    <t>Sector</t>
  </si>
  <si>
    <t>The industry sector.</t>
  </si>
  <si>
    <t>No. Years</t>
  </si>
  <si>
    <t>The number of consecutive years of maintained or higher dividends.</t>
  </si>
  <si>
    <t>Price</t>
  </si>
  <si>
    <t>The stock price in €. Based on Google Finance.</t>
  </si>
  <si>
    <t>EPS</t>
  </si>
  <si>
    <t>The earnings per share in €. Based on Google Finance</t>
  </si>
  <si>
    <t>P/E</t>
  </si>
  <si>
    <t>Price/earnings ratio. Based on Google Finance.</t>
  </si>
  <si>
    <t>Annual Dividend</t>
  </si>
  <si>
    <t>Annual dividend payments up until 2000.</t>
  </si>
  <si>
    <t>Reduced dividend</t>
  </si>
  <si>
    <t>Maintained payout</t>
  </si>
  <si>
    <t>Special occasion</t>
  </si>
  <si>
    <t>Dividend Growth Rate</t>
  </si>
  <si>
    <t>Growth Rate of the Dividend Payment on a 3-, 5-, and 10-year basis.</t>
  </si>
  <si>
    <t>Yield</t>
  </si>
  <si>
    <t>Yield of the latest dividend payment.</t>
  </si>
  <si>
    <t>Payout</t>
  </si>
  <si>
    <t>Payout ratio of the dividend when compared to the EPS.</t>
  </si>
  <si>
    <t>52w low</t>
  </si>
  <si>
    <t>52w high</t>
  </si>
  <si>
    <t>3 Yr.</t>
  </si>
  <si>
    <t>5 Yr.</t>
  </si>
  <si>
    <t>10 Yr.</t>
  </si>
  <si>
    <t>Munich RE</t>
  </si>
  <si>
    <t>MUV2</t>
  </si>
  <si>
    <t>DE</t>
  </si>
  <si>
    <t>Financials</t>
  </si>
  <si>
    <t>Air Liquide SA</t>
  </si>
  <si>
    <t>AI</t>
  </si>
  <si>
    <t>FR</t>
  </si>
  <si>
    <t>Materials</t>
  </si>
  <si>
    <t>Solvay SA</t>
  </si>
  <si>
    <t>SOLB</t>
  </si>
  <si>
    <t>BE</t>
  </si>
  <si>
    <t>Materials</t>
  </si>
  <si>
    <t>Fresenius SE &amp; Co KGaA</t>
  </si>
  <si>
    <t>FME</t>
  </si>
  <si>
    <t>DE</t>
  </si>
  <si>
    <t>Healthcare</t>
  </si>
  <si>
    <t>Ackermans &amp; van Haaren NV</t>
  </si>
  <si>
    <t>ACKB</t>
  </si>
  <si>
    <t>BE</t>
  </si>
  <si>
    <t>Financials</t>
  </si>
  <si>
    <t>Siemens AG</t>
  </si>
  <si>
    <t>SIE</t>
  </si>
  <si>
    <t>DE</t>
  </si>
  <si>
    <t>Industrials</t>
  </si>
  <si>
    <t>Anheuser Busch Inbev SA</t>
  </si>
  <si>
    <t>ABI</t>
  </si>
  <si>
    <t>BE</t>
  </si>
  <si>
    <t>Consumer Defensive</t>
  </si>
  <si>
    <t>Total SA</t>
  </si>
  <si>
    <t>FP</t>
  </si>
  <si>
    <t>FR</t>
  </si>
  <si>
    <t>Energy</t>
  </si>
  <si>
    <t>L'Oreal</t>
  </si>
  <si>
    <t>OR</t>
  </si>
  <si>
    <t>FR</t>
  </si>
  <si>
    <t>Consumer Cyclical</t>
  </si>
  <si>
    <t>Red Electrica Corporacion</t>
  </si>
  <si>
    <t>REE</t>
  </si>
  <si>
    <t>ES</t>
  </si>
  <si>
    <t>Utilities</t>
  </si>
  <si>
    <t>Unilever NV</t>
  </si>
  <si>
    <t>UNA</t>
  </si>
  <si>
    <t>NL</t>
  </si>
  <si>
    <t>Consumer Defensive</t>
  </si>
  <si>
    <t>UCB SA</t>
  </si>
  <si>
    <t>UCB</t>
  </si>
  <si>
    <t>BE</t>
  </si>
  <si>
    <t>Healthcare</t>
  </si>
  <si>
    <t>Wereldhave Belgium CVA</t>
  </si>
  <si>
    <t>WEHB</t>
  </si>
  <si>
    <t>BE</t>
  </si>
  <si>
    <t>Financials</t>
  </si>
  <si>
    <t>Danone</t>
  </si>
  <si>
    <t>BN</t>
  </si>
  <si>
    <t>FR</t>
  </si>
  <si>
    <t>Consumer Defensive</t>
  </si>
  <si>
    <t>Sanofi SA</t>
  </si>
  <si>
    <t>SAN</t>
  </si>
  <si>
    <t>FR</t>
  </si>
  <si>
    <t>Healthcare</t>
  </si>
  <si>
    <t>Home Invest Belgium</t>
  </si>
  <si>
    <t>HOMI</t>
  </si>
  <si>
    <t>BE</t>
  </si>
  <si>
    <t>Financials</t>
  </si>
  <si>
    <t>Linde AG</t>
  </si>
  <si>
    <t>LIN</t>
  </si>
  <si>
    <t>DE</t>
  </si>
  <si>
    <t>Materials</t>
  </si>
  <si>
    <t>Lotus Bakeries NV</t>
  </si>
  <si>
    <t>LOTB</t>
  </si>
  <si>
    <t>BE</t>
  </si>
  <si>
    <t>Consumer Defensive</t>
  </si>
  <si>
    <t>Ter Beke NV</t>
  </si>
  <si>
    <t>TERB</t>
  </si>
  <si>
    <t>BE</t>
  </si>
  <si>
    <t>Consumer Defensive</t>
  </si>
  <si>
    <t>Essilor International SA</t>
  </si>
  <si>
    <t>EI</t>
  </si>
  <si>
    <t>FR</t>
  </si>
  <si>
    <t>Healthcare</t>
  </si>
  <si>
    <t>Colruyt Group NV</t>
  </si>
  <si>
    <t>COLR</t>
  </si>
  <si>
    <t>BE</t>
  </si>
  <si>
    <t>Consumer Defensive</t>
  </si>
  <si>
    <t>Louis Vuitton Moet Hennesy</t>
  </si>
  <si>
    <t>MC</t>
  </si>
  <si>
    <t>FR</t>
  </si>
  <si>
    <t>Consumer Cyclical</t>
  </si>
  <si>
    <t>Enagas SA</t>
  </si>
  <si>
    <t>ENG</t>
  </si>
  <si>
    <t>ES</t>
  </si>
  <si>
    <t>Utilities</t>
  </si>
  <si>
    <t>Sofina SA</t>
  </si>
  <si>
    <t>SOF</t>
  </si>
  <si>
    <t>BE</t>
  </si>
  <si>
    <t>Financials</t>
  </si>
  <si>
    <t>Groupe Bruxelles Lambert SA</t>
  </si>
  <si>
    <t>GBLB</t>
  </si>
  <si>
    <t>BE</t>
  </si>
  <si>
    <t>Financials</t>
  </si>
  <si>
    <t>Bayer AG</t>
  </si>
  <si>
    <t>BAYN</t>
  </si>
  <si>
    <t>DE</t>
  </si>
  <si>
    <t>Healthcare</t>
  </si>
  <si>
    <t>Kinepolis Group NV</t>
  </si>
  <si>
    <t>KIN</t>
  </si>
  <si>
    <t>BE</t>
  </si>
  <si>
    <t>Consumer Cyclical</t>
  </si>
  <si>
    <t>D'Ieteren SA</t>
  </si>
  <si>
    <t>DIE</t>
  </si>
  <si>
    <t>BE</t>
  </si>
  <si>
    <t>Consumer Cyclical</t>
  </si>
  <si>
    <t>Elia System Operators NV</t>
  </si>
  <si>
    <t>ELI</t>
  </si>
  <si>
    <t>BE</t>
  </si>
  <si>
    <t>Utilities</t>
  </si>
  <si>
    <t>Unibail-Rodamco</t>
  </si>
  <si>
    <t>UL</t>
  </si>
  <si>
    <t>NL</t>
  </si>
  <si>
    <t>Financials</t>
  </si>
  <si>
    <t>Legrand SA</t>
  </si>
  <si>
    <t>LR</t>
  </si>
  <si>
    <t>FR</t>
  </si>
  <si>
    <t>Industrials</t>
  </si>
  <si>
    <t>Wolters Kluwer</t>
  </si>
  <si>
    <t>WKL</t>
  </si>
  <si>
    <t>NL</t>
  </si>
  <si>
    <t>Technology</t>
  </si>
  <si>
    <t>Royal Dutch Shell plc</t>
  </si>
  <si>
    <t>RDSA</t>
  </si>
  <si>
    <t>NL</t>
  </si>
  <si>
    <t>Energy</t>
  </si>
  <si>
    <t>Texaf SA</t>
  </si>
  <si>
    <t>TEXF</t>
  </si>
  <si>
    <t>BE</t>
  </si>
  <si>
    <t>Financials</t>
  </si>
  <si>
    <t>Koninklijke Ahold NV</t>
  </si>
  <si>
    <t>AH</t>
  </si>
  <si>
    <t>NL</t>
  </si>
  <si>
    <t>Consumer Defensive</t>
  </si>
  <si>
    <t>Bayerische Motoren Werke AG</t>
  </si>
  <si>
    <t>BMW</t>
  </si>
  <si>
    <t>DE</t>
  </si>
  <si>
    <t>Consumer Cyclical</t>
  </si>
  <si>
    <t>Fortum Oyj</t>
  </si>
  <si>
    <t>FUM1V</t>
  </si>
  <si>
    <t>FI</t>
  </si>
  <si>
    <t>Utilities</t>
  </si>
  <si>
    <t>Michelin</t>
  </si>
  <si>
    <t>ML</t>
  </si>
  <si>
    <t>FR</t>
  </si>
  <si>
    <t>Consumer Discretionary</t>
  </si>
  <si>
    <t>Allianz SE</t>
  </si>
  <si>
    <t>ALV</t>
  </si>
  <si>
    <t>DE</t>
  </si>
  <si>
    <t>Financials</t>
  </si>
  <si>
    <t>AXA SA</t>
  </si>
  <si>
    <t>CS</t>
  </si>
  <si>
    <t>FR</t>
  </si>
  <si>
    <t>Financials</t>
  </si>
  <si>
    <t>Pernod Ricard SA</t>
  </si>
  <si>
    <t>RI</t>
  </si>
  <si>
    <t>FR</t>
  </si>
  <si>
    <t>Consumer Defensive</t>
  </si>
  <si>
    <t>Technip SA</t>
  </si>
  <si>
    <t>TEC</t>
  </si>
  <si>
    <t>FR</t>
  </si>
  <si>
    <t>Energy</t>
  </si>
  <si>
    <t>BASF SE</t>
  </si>
  <si>
    <t>BAS</t>
  </si>
  <si>
    <t>DE</t>
  </si>
  <si>
    <t>Materials</t>
  </si>
  <si>
    <t>Adidas AG</t>
  </si>
  <si>
    <t>ADS</t>
  </si>
  <si>
    <t>DE</t>
  </si>
  <si>
    <t>Consumer Cyclical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</si>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</sst>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"/>
  </numFmts>
  <fonts count="20">
    <font>
      <sz val="10"/>
      <name val="Arial"/>
    </font>
    <font>
      <b/>
      <sz val="16"/>
      <color rgb="FFFFFFFF"/>
      <name val="Calibri"/>
    </font>
    <font>
      <sz val="11"/>
      <color rgb="FF000000"/>
      <name val="Calibri"/>
    </font>
    <font>
      <sz val="9"/>
      <color rgb="FFFFFFFF"/>
      <name val="Calibri"/>
    </font>
    <font>
      <b/>
      <sz val="11"/>
      <color rgb="FFFFFFFF"/>
      <name val="Calibri"/>
    </font>
    <font>
      <b/>
      <sz val="9"/>
      <color rgb="FFFFFFFF"/>
      <name val="Calibri"/>
    </font>
    <font>
      <sz val="9"/>
      <color rgb="FF000000"/>
      <name val="Calibri"/>
    </font>
    <font>
      <sz val="11"/>
      <color rgb="FFFF9900"/>
      <name val="Calibri"/>
    </font>
    <font>
      <sz val="11"/>
      <name val="Calibri"/>
    </font>
    <font>
      <sz val="11"/>
      <color rgb="FF70AD47"/>
      <name val="Calibri"/>
    </font>
    <font>
      <sz val="11"/>
      <color rgb="FFFF0000"/>
      <name val="Calibri"/>
    </font>
    <font>
      <b/>
      <sz val="11"/>
      <color rgb="FF000000"/>
      <name val="Calibri"/>
    </font>
    <font>
      <b/>
      <sz val="16"/>
      <color rgb="FFFFFFFF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9900"/>
      <name val="Arial"/>
      <family val="2"/>
    </font>
    <font>
      <sz val="10"/>
      <color rgb="FF70AD4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EAEAEA"/>
        <bgColor rgb="FFEAEAEA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 style="thin">
        <color rgb="FFD8D8D8"/>
      </left>
      <right style="thick">
        <color rgb="FFD8D8D8"/>
      </right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ck">
        <color rgb="FFD8D8D8"/>
      </left>
      <right/>
      <top/>
      <bottom style="thin">
        <color rgb="FFD8D8D8"/>
      </bottom>
      <diagonal/>
    </border>
    <border>
      <left style="thick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/>
      <diagonal/>
    </border>
    <border>
      <left/>
      <right/>
      <top style="thick">
        <color rgb="FF70AD47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39" fontId="2" fillId="4" borderId="5" xfId="0" applyNumberFormat="1" applyFont="1" applyFill="1" applyBorder="1" applyAlignment="1">
      <alignment horizontal="center" vertical="center"/>
    </xf>
    <xf numFmtId="39" fontId="2" fillId="4" borderId="2" xfId="0" applyNumberFormat="1" applyFont="1" applyFill="1" applyBorder="1" applyAlignment="1">
      <alignment horizontal="center" vertical="center"/>
    </xf>
    <xf numFmtId="39" fontId="2" fillId="4" borderId="3" xfId="0" applyNumberFormat="1" applyFont="1" applyFill="1" applyBorder="1" applyAlignment="1">
      <alignment horizontal="center" vertical="center"/>
    </xf>
    <xf numFmtId="39" fontId="2" fillId="4" borderId="6" xfId="0" applyNumberFormat="1" applyFont="1" applyFill="1" applyBorder="1" applyAlignment="1">
      <alignment horizontal="center" vertical="center"/>
    </xf>
    <xf numFmtId="39" fontId="2" fillId="4" borderId="4" xfId="0" applyNumberFormat="1" applyFont="1" applyFill="1" applyBorder="1" applyAlignment="1">
      <alignment horizontal="center" vertical="center"/>
    </xf>
    <xf numFmtId="39" fontId="2" fillId="4" borderId="7" xfId="0" applyNumberFormat="1" applyFont="1" applyFill="1" applyBorder="1" applyAlignment="1">
      <alignment horizontal="center" vertical="center"/>
    </xf>
    <xf numFmtId="39" fontId="2" fillId="4" borderId="5" xfId="0" applyNumberFormat="1" applyFont="1" applyFill="1" applyBorder="1" applyAlignment="1">
      <alignment horizontal="center" vertical="center"/>
    </xf>
    <xf numFmtId="39" fontId="7" fillId="4" borderId="2" xfId="0" applyNumberFormat="1" applyFont="1" applyFill="1" applyBorder="1" applyAlignment="1">
      <alignment horizontal="center" vertical="center"/>
    </xf>
    <xf numFmtId="39" fontId="2" fillId="4" borderId="2" xfId="0" applyNumberFormat="1" applyFont="1" applyFill="1" applyBorder="1" applyAlignment="1">
      <alignment horizontal="center" vertical="center"/>
    </xf>
    <xf numFmtId="39" fontId="2" fillId="4" borderId="3" xfId="0" applyNumberFormat="1" applyFont="1" applyFill="1" applyBorder="1" applyAlignment="1">
      <alignment horizontal="center" vertical="center"/>
    </xf>
    <xf numFmtId="10" fontId="2" fillId="5" borderId="8" xfId="0" applyNumberFormat="1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9" fontId="7" fillId="4" borderId="7" xfId="0" applyNumberFormat="1" applyFont="1" applyFill="1" applyBorder="1" applyAlignment="1">
      <alignment horizontal="center" vertical="center"/>
    </xf>
    <xf numFmtId="39" fontId="7" fillId="4" borderId="2" xfId="0" applyNumberFormat="1" applyFont="1" applyFill="1" applyBorder="1" applyAlignment="1">
      <alignment horizontal="center" vertical="center"/>
    </xf>
    <xf numFmtId="39" fontId="7" fillId="4" borderId="3" xfId="0" applyNumberFormat="1" applyFont="1" applyFill="1" applyBorder="1" applyAlignment="1">
      <alignment horizontal="center" vertical="center"/>
    </xf>
    <xf numFmtId="39" fontId="8" fillId="4" borderId="7" xfId="0" applyNumberFormat="1" applyFont="1" applyFill="1" applyBorder="1" applyAlignment="1">
      <alignment horizontal="center" vertical="center"/>
    </xf>
    <xf numFmtId="39" fontId="8" fillId="4" borderId="5" xfId="0" applyNumberFormat="1" applyFont="1" applyFill="1" applyBorder="1" applyAlignment="1">
      <alignment horizontal="center" vertical="center"/>
    </xf>
    <xf numFmtId="39" fontId="8" fillId="4" borderId="2" xfId="0" applyNumberFormat="1" applyFont="1" applyFill="1" applyBorder="1" applyAlignment="1">
      <alignment horizontal="center" vertical="center"/>
    </xf>
    <xf numFmtId="39" fontId="8" fillId="4" borderId="3" xfId="0" applyNumberFormat="1" applyFont="1" applyFill="1" applyBorder="1" applyAlignment="1">
      <alignment horizontal="center" vertical="center"/>
    </xf>
    <xf numFmtId="39" fontId="7" fillId="4" borderId="5" xfId="0" applyNumberFormat="1" applyFont="1" applyFill="1" applyBorder="1" applyAlignment="1">
      <alignment horizontal="center" vertical="center"/>
    </xf>
    <xf numFmtId="39" fontId="8" fillId="4" borderId="2" xfId="0" applyNumberFormat="1" applyFont="1" applyFill="1" applyBorder="1" applyAlignment="1">
      <alignment horizontal="center" vertical="center"/>
    </xf>
    <xf numFmtId="39" fontId="9" fillId="4" borderId="3" xfId="0" applyNumberFormat="1" applyFont="1" applyFill="1" applyBorder="1" applyAlignment="1">
      <alignment horizontal="center" vertical="center"/>
    </xf>
    <xf numFmtId="39" fontId="9" fillId="4" borderId="2" xfId="0" applyNumberFormat="1" applyFont="1" applyFill="1" applyBorder="1" applyAlignment="1">
      <alignment horizontal="center" vertical="center"/>
    </xf>
    <xf numFmtId="39" fontId="2" fillId="4" borderId="6" xfId="0" applyNumberFormat="1" applyFont="1" applyFill="1" applyBorder="1" applyAlignment="1">
      <alignment horizontal="center" vertical="center"/>
    </xf>
    <xf numFmtId="39" fontId="2" fillId="4" borderId="4" xfId="0" applyNumberFormat="1" applyFont="1" applyFill="1" applyBorder="1" applyAlignment="1">
      <alignment horizontal="center" vertical="center"/>
    </xf>
    <xf numFmtId="39" fontId="10" fillId="4" borderId="3" xfId="0" applyNumberFormat="1" applyFont="1" applyFill="1" applyBorder="1" applyAlignment="1">
      <alignment horizontal="center" vertical="center"/>
    </xf>
    <xf numFmtId="39" fontId="7" fillId="4" borderId="5" xfId="0" applyNumberFormat="1" applyFont="1" applyFill="1" applyBorder="1" applyAlignment="1">
      <alignment horizontal="center" vertical="center"/>
    </xf>
    <xf numFmtId="39" fontId="10" fillId="4" borderId="2" xfId="0" applyNumberFormat="1" applyFont="1" applyFill="1" applyBorder="1" applyAlignment="1">
      <alignment horizontal="center" vertical="center"/>
    </xf>
    <xf numFmtId="39" fontId="2" fillId="4" borderId="7" xfId="0" applyNumberFormat="1" applyFont="1" applyFill="1" applyBorder="1" applyAlignment="1">
      <alignment horizontal="center" vertical="center"/>
    </xf>
    <xf numFmtId="39" fontId="10" fillId="4" borderId="2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vertical="center"/>
    </xf>
    <xf numFmtId="1" fontId="2" fillId="5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10" fontId="2" fillId="5" borderId="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3" fillId="0" borderId="0" xfId="0" applyFont="1"/>
    <xf numFmtId="0" fontId="13" fillId="0" borderId="1" xfId="0" applyFont="1" applyBorder="1" applyAlignment="1"/>
    <xf numFmtId="0" fontId="14" fillId="0" borderId="1" xfId="0" applyFont="1" applyBorder="1" applyAlignment="1"/>
    <xf numFmtId="0" fontId="15" fillId="0" borderId="1" xfId="0" applyFont="1" applyBorder="1" applyAlignment="1"/>
    <xf numFmtId="0" fontId="16" fillId="0" borderId="1" xfId="0" applyFont="1" applyBorder="1" applyAlignment="1"/>
    <xf numFmtId="0" fontId="17" fillId="0" borderId="1" xfId="0" applyFont="1" applyBorder="1" applyAlignment="1"/>
    <xf numFmtId="0" fontId="18" fillId="0" borderId="1" xfId="0" applyFont="1" applyBorder="1" applyAlignment="1"/>
    <xf numFmtId="0" fontId="19" fillId="0" borderId="1" xfId="0" applyFont="1" applyBorder="1" applyAlignment="1"/>
    <xf numFmtId="0" fontId="13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morewaffl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9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3" sqref="H23"/>
    </sheetView>
  </sheetViews>
  <sheetFormatPr defaultColWidth="17.28515625" defaultRowHeight="15" customHeight="1"/>
  <cols>
    <col min="1" max="1" width="35.7109375" customWidth="1"/>
    <col min="2" max="3" width="7.140625" customWidth="1"/>
    <col min="4" max="4" width="21.42578125" customWidth="1"/>
    <col min="5" max="5" width="4.42578125" customWidth="1"/>
    <col min="6" max="6" width="9" bestFit="1" customWidth="1"/>
    <col min="7" max="7" width="7.5703125" customWidth="1"/>
    <col min="8" max="8" width="10.140625" bestFit="1" customWidth="1"/>
    <col min="9" max="10" width="7.140625" customWidth="1"/>
    <col min="11" max="25" width="5.42578125" customWidth="1"/>
    <col min="26" max="28" width="7.140625" customWidth="1"/>
    <col min="29" max="30" width="8.42578125" bestFit="1" customWidth="1"/>
  </cols>
  <sheetData>
    <row r="1" spans="1:30" ht="21">
      <c r="A1" s="1" t="s">
        <v>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8.75" customHeight="1">
      <c r="A3" s="7" t="s">
        <v>7</v>
      </c>
      <c r="B3" s="8" t="s">
        <v>8</v>
      </c>
      <c r="C3" s="8" t="s">
        <v>12</v>
      </c>
      <c r="D3" s="8" t="s">
        <v>13</v>
      </c>
      <c r="E3" s="9" t="s">
        <v>14</v>
      </c>
      <c r="F3" s="8" t="s">
        <v>16</v>
      </c>
      <c r="G3" s="9"/>
      <c r="H3" s="9"/>
      <c r="I3" s="8" t="s">
        <v>17</v>
      </c>
      <c r="J3" s="8" t="s">
        <v>18</v>
      </c>
      <c r="K3" s="8" t="s">
        <v>19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 t="s">
        <v>20</v>
      </c>
      <c r="AA3" s="9"/>
      <c r="AB3" s="9"/>
      <c r="AC3" s="8" t="s">
        <v>21</v>
      </c>
      <c r="AD3" s="8" t="s">
        <v>22</v>
      </c>
    </row>
    <row r="4" spans="1:30" ht="18.75" customHeight="1">
      <c r="A4" s="7" t="s">
        <v>23</v>
      </c>
      <c r="B4" s="10" t="s">
        <v>24</v>
      </c>
      <c r="C4" s="11"/>
      <c r="D4" s="11"/>
      <c r="E4" s="11" t="s">
        <v>37</v>
      </c>
      <c r="F4" s="12">
        <f ca="1">NOW()</f>
        <v>42043.739834259257</v>
      </c>
      <c r="G4" s="10" t="s">
        <v>61</v>
      </c>
      <c r="H4" s="10" t="s">
        <v>62</v>
      </c>
      <c r="I4" s="11"/>
      <c r="J4" s="11"/>
      <c r="K4" s="11">
        <v>2014</v>
      </c>
      <c r="L4" s="11">
        <v>2013</v>
      </c>
      <c r="M4" s="11">
        <v>2012</v>
      </c>
      <c r="N4" s="11">
        <v>2011</v>
      </c>
      <c r="O4" s="11">
        <v>2010</v>
      </c>
      <c r="P4" s="11">
        <v>2009</v>
      </c>
      <c r="Q4" s="11">
        <v>2008</v>
      </c>
      <c r="R4" s="11">
        <v>2007</v>
      </c>
      <c r="S4" s="11">
        <v>2006</v>
      </c>
      <c r="T4" s="11">
        <v>2005</v>
      </c>
      <c r="U4" s="11">
        <v>2004</v>
      </c>
      <c r="V4" s="11">
        <v>2003</v>
      </c>
      <c r="W4" s="11">
        <v>2002</v>
      </c>
      <c r="X4" s="11">
        <v>2001</v>
      </c>
      <c r="Y4" s="11">
        <v>2000</v>
      </c>
      <c r="Z4" s="10" t="s">
        <v>63</v>
      </c>
      <c r="AA4" s="10" t="s">
        <v>64</v>
      </c>
      <c r="AB4" s="10" t="s">
        <v>65</v>
      </c>
      <c r="AC4" s="10"/>
      <c r="AD4" s="11"/>
    </row>
    <row r="5" spans="1:30" ht="18.75" customHeight="1">
      <c r="A5" s="13" t="s">
        <v>66</v>
      </c>
      <c r="B5" s="14" t="s">
        <v>67</v>
      </c>
      <c r="C5" s="15" t="s">
        <v>68</v>
      </c>
      <c r="D5" s="16" t="s">
        <v>69</v>
      </c>
      <c r="E5" s="17">
        <v>34</v>
      </c>
      <c r="F5" s="18">
        <v>180.45</v>
      </c>
      <c r="G5" s="19">
        <v>141.44999999999999</v>
      </c>
      <c r="H5" s="20">
        <v>184.11</v>
      </c>
      <c r="I5" s="21">
        <v>20.65</v>
      </c>
      <c r="J5" s="22">
        <v>8.74</v>
      </c>
      <c r="K5" s="23">
        <v>7.25</v>
      </c>
      <c r="L5" s="24">
        <v>7</v>
      </c>
      <c r="M5" s="25">
        <v>6.25</v>
      </c>
      <c r="N5" s="26">
        <v>6.25</v>
      </c>
      <c r="O5" s="26">
        <v>5.75</v>
      </c>
      <c r="P5" s="25">
        <v>5.5</v>
      </c>
      <c r="Q5" s="26">
        <v>5.5</v>
      </c>
      <c r="R5" s="26">
        <v>4.5</v>
      </c>
      <c r="S5" s="26">
        <v>3.1</v>
      </c>
      <c r="T5" s="26">
        <v>2</v>
      </c>
      <c r="U5" s="26">
        <v>1.25</v>
      </c>
      <c r="V5" s="26"/>
      <c r="W5" s="27"/>
      <c r="X5" s="27"/>
      <c r="Y5" s="26"/>
      <c r="Z5" s="28">
        <f t="shared" ref="Z5:Z48" si="0">IF(N5&gt;0,(K5/N5)^(1/3)-1,"-")</f>
        <v>5.0717574498580165E-2</v>
      </c>
      <c r="AA5" s="29">
        <f t="shared" ref="AA5:AA48" si="1">IF(P5&gt;0,(K5/P5)^(1/5)-1,"-")</f>
        <v>5.6805496536407318E-2</v>
      </c>
      <c r="AB5" s="29">
        <f t="shared" ref="AB5:AB48" si="2">IF(U5&gt;0,(K5/U5)^(1/10)-1,"-")</f>
        <v>0.19218265594279726</v>
      </c>
      <c r="AC5" s="29">
        <f>K5/F5</f>
        <v>4.0177334441673596E-2</v>
      </c>
      <c r="AD5" s="29">
        <f t="shared" ref="AD5:AD48" si="3">IF(I5&gt;0,K5/I5,"")</f>
        <v>0.35108958837772397</v>
      </c>
    </row>
    <row r="6" spans="1:30" ht="18.75" customHeight="1">
      <c r="A6" s="13" t="s">
        <v>70</v>
      </c>
      <c r="B6" s="14" t="s">
        <v>71</v>
      </c>
      <c r="C6" s="15" t="s">
        <v>72</v>
      </c>
      <c r="D6" s="16" t="s">
        <v>73</v>
      </c>
      <c r="E6" s="17">
        <v>30</v>
      </c>
      <c r="F6" s="18">
        <v>112.2</v>
      </c>
      <c r="G6" s="19">
        <v>84.85</v>
      </c>
      <c r="H6" s="20">
        <v>113.95</v>
      </c>
      <c r="I6" s="21">
        <v>4.78</v>
      </c>
      <c r="J6" s="22">
        <v>23.47</v>
      </c>
      <c r="K6" s="23">
        <v>2.5499999999999998</v>
      </c>
      <c r="L6" s="24">
        <v>2.5</v>
      </c>
      <c r="M6" s="26">
        <v>2.27</v>
      </c>
      <c r="N6" s="26">
        <v>2.13</v>
      </c>
      <c r="O6" s="25">
        <v>1.91</v>
      </c>
      <c r="P6" s="26">
        <v>1.91</v>
      </c>
      <c r="Q6" s="26">
        <v>1.73</v>
      </c>
      <c r="R6" s="26">
        <v>1.54</v>
      </c>
      <c r="S6" s="26">
        <v>1.35</v>
      </c>
      <c r="T6" s="26">
        <v>1.22</v>
      </c>
      <c r="U6" s="26"/>
      <c r="V6" s="26"/>
      <c r="W6" s="27"/>
      <c r="X6" s="27"/>
      <c r="Y6" s="26"/>
      <c r="Z6" s="28">
        <f t="shared" si="0"/>
        <v>6.1826416478003354E-2</v>
      </c>
      <c r="AA6" s="29">
        <f t="shared" si="1"/>
        <v>5.9500979716015978E-2</v>
      </c>
      <c r="AB6" s="29" t="str">
        <f t="shared" si="2"/>
        <v>-</v>
      </c>
      <c r="AC6" s="29">
        <f>K6/F6</f>
        <v>2.2727272727272724E-2</v>
      </c>
      <c r="AD6" s="29">
        <f t="shared" si="3"/>
        <v>0.53347280334728031</v>
      </c>
    </row>
    <row r="7" spans="1:30" ht="18.75" customHeight="1">
      <c r="A7" s="5" t="s">
        <v>74</v>
      </c>
      <c r="B7" s="30" t="s">
        <v>75</v>
      </c>
      <c r="C7" s="31" t="s">
        <v>76</v>
      </c>
      <c r="D7" s="16" t="s">
        <v>77</v>
      </c>
      <c r="E7" s="17">
        <v>20</v>
      </c>
      <c r="F7" s="18">
        <v>120.25</v>
      </c>
      <c r="G7" s="19">
        <v>103.85</v>
      </c>
      <c r="H7" s="20">
        <v>129.15</v>
      </c>
      <c r="I7" s="21">
        <v>3.88</v>
      </c>
      <c r="J7" s="22">
        <v>30.98</v>
      </c>
      <c r="K7" s="32">
        <v>3.2</v>
      </c>
      <c r="L7" s="18">
        <v>3.2</v>
      </c>
      <c r="M7" s="33">
        <v>3.0700000000000003</v>
      </c>
      <c r="N7" s="19">
        <v>3.0700000000000003</v>
      </c>
      <c r="O7" s="33">
        <v>2.9299999999999997</v>
      </c>
      <c r="P7" s="33">
        <v>2.9299999999999997</v>
      </c>
      <c r="Q7" s="19">
        <v>2.9299999999999997</v>
      </c>
      <c r="R7" s="19">
        <v>2.8</v>
      </c>
      <c r="S7" s="19">
        <v>2.57</v>
      </c>
      <c r="T7" s="19">
        <v>2.5299999999999998</v>
      </c>
      <c r="U7" s="33">
        <v>2.4</v>
      </c>
      <c r="V7" s="19">
        <v>2.4</v>
      </c>
      <c r="W7" s="34">
        <v>2.27</v>
      </c>
      <c r="X7" s="27">
        <v>2.27</v>
      </c>
      <c r="Y7" s="26">
        <v>2.2000000000000002</v>
      </c>
      <c r="Z7" s="28">
        <f t="shared" si="0"/>
        <v>1.3920415175776579E-2</v>
      </c>
      <c r="AA7" s="29">
        <f t="shared" si="1"/>
        <v>1.7785997389921482E-2</v>
      </c>
      <c r="AB7" s="29">
        <f t="shared" si="2"/>
        <v>2.9186008964760646E-2</v>
      </c>
      <c r="AC7" s="29">
        <f>K7/F7</f>
        <v>2.6611226611226613E-2</v>
      </c>
      <c r="AD7" s="29">
        <f t="shared" si="3"/>
        <v>0.82474226804123718</v>
      </c>
    </row>
    <row r="8" spans="1:30" ht="18.75" customHeight="1">
      <c r="A8" s="13" t="s">
        <v>78</v>
      </c>
      <c r="B8" s="14" t="s">
        <v>79</v>
      </c>
      <c r="C8" s="15" t="s">
        <v>80</v>
      </c>
      <c r="D8" s="16" t="s">
        <v>81</v>
      </c>
      <c r="E8" s="17">
        <v>17</v>
      </c>
      <c r="F8" s="18">
        <v>64.25</v>
      </c>
      <c r="G8" s="19">
        <v>46.79</v>
      </c>
      <c r="H8" s="20">
        <v>66.75</v>
      </c>
      <c r="I8" s="21">
        <v>2.91</v>
      </c>
      <c r="J8" s="22">
        <v>22.11</v>
      </c>
      <c r="K8" s="23">
        <v>0.77</v>
      </c>
      <c r="L8" s="24">
        <v>0.75</v>
      </c>
      <c r="M8" s="26">
        <v>0.69</v>
      </c>
      <c r="N8" s="26">
        <v>0.65</v>
      </c>
      <c r="O8" s="26">
        <v>0.61</v>
      </c>
      <c r="P8" s="26">
        <v>0.57999999999999996</v>
      </c>
      <c r="Q8" s="26">
        <v>0.54</v>
      </c>
      <c r="R8" s="26">
        <v>0.47</v>
      </c>
      <c r="S8" s="26">
        <v>0.41</v>
      </c>
      <c r="T8" s="26">
        <v>0.37</v>
      </c>
      <c r="U8" s="26">
        <v>0.34</v>
      </c>
      <c r="V8" s="26">
        <v>0.31</v>
      </c>
      <c r="W8" s="27">
        <v>0.28000000000000003</v>
      </c>
      <c r="X8" s="27">
        <v>0.26</v>
      </c>
      <c r="Y8" s="26">
        <v>0.23</v>
      </c>
      <c r="Z8" s="28">
        <f t="shared" si="0"/>
        <v>5.8097746663507976E-2</v>
      </c>
      <c r="AA8" s="29">
        <f t="shared" si="1"/>
        <v>5.8309138612257838E-2</v>
      </c>
      <c r="AB8" s="29">
        <f t="shared" si="2"/>
        <v>8.5178500144970526E-2</v>
      </c>
      <c r="AC8" s="29">
        <f>K8/F8</f>
        <v>1.1984435797665369E-2</v>
      </c>
      <c r="AD8" s="29">
        <f t="shared" si="3"/>
        <v>0.26460481099656358</v>
      </c>
    </row>
    <row r="9" spans="1:30" ht="18.75" customHeight="1">
      <c r="A9" s="13" t="s">
        <v>82</v>
      </c>
      <c r="B9" s="14" t="s">
        <v>83</v>
      </c>
      <c r="C9" s="15" t="s">
        <v>84</v>
      </c>
      <c r="D9" s="16" t="s">
        <v>85</v>
      </c>
      <c r="E9" s="17">
        <v>14</v>
      </c>
      <c r="F9" s="18">
        <v>104.8</v>
      </c>
      <c r="G9" s="19">
        <v>79.3</v>
      </c>
      <c r="H9" s="20">
        <v>107.9</v>
      </c>
      <c r="I9" s="21">
        <v>8.89</v>
      </c>
      <c r="J9" s="22">
        <v>11.79</v>
      </c>
      <c r="K9" s="35">
        <v>1.7</v>
      </c>
      <c r="L9" s="36">
        <v>1.67</v>
      </c>
      <c r="M9" s="37">
        <v>1.64</v>
      </c>
      <c r="N9" s="37">
        <v>1.55</v>
      </c>
      <c r="O9" s="37">
        <v>1.44</v>
      </c>
      <c r="P9" s="25">
        <v>1.39</v>
      </c>
      <c r="Q9" s="37">
        <v>1.39</v>
      </c>
      <c r="R9" s="37">
        <v>1.1499999999999999</v>
      </c>
      <c r="S9" s="37">
        <v>0.9</v>
      </c>
      <c r="T9" s="37">
        <v>0.65</v>
      </c>
      <c r="U9" s="37">
        <v>0.54</v>
      </c>
      <c r="V9" s="25">
        <v>0.51</v>
      </c>
      <c r="W9" s="38">
        <v>0.51</v>
      </c>
      <c r="X9" s="38">
        <v>0.44</v>
      </c>
      <c r="Y9" s="37">
        <v>0.37</v>
      </c>
      <c r="Z9" s="28">
        <f t="shared" si="0"/>
        <v>3.1270055989971013E-2</v>
      </c>
      <c r="AA9" s="29">
        <f t="shared" si="1"/>
        <v>4.1086522303710904E-2</v>
      </c>
      <c r="AB9" s="29">
        <f t="shared" si="2"/>
        <v>0.12151610942073332</v>
      </c>
      <c r="AC9" s="29">
        <f>K9/F9</f>
        <v>1.6221374045801526E-2</v>
      </c>
      <c r="AD9" s="29">
        <f t="shared" si="3"/>
        <v>0.19122609673790775</v>
      </c>
    </row>
    <row r="10" spans="1:30" ht="18.75" customHeight="1">
      <c r="A10" s="5" t="s">
        <v>86</v>
      </c>
      <c r="B10" s="30" t="s">
        <v>87</v>
      </c>
      <c r="C10" s="31" t="s">
        <v>88</v>
      </c>
      <c r="D10" s="16" t="s">
        <v>89</v>
      </c>
      <c r="E10" s="17">
        <v>14</v>
      </c>
      <c r="F10" s="18">
        <v>95.3</v>
      </c>
      <c r="G10" s="19">
        <v>80.17</v>
      </c>
      <c r="H10" s="20">
        <v>103.2</v>
      </c>
      <c r="I10" s="21">
        <v>5.92</v>
      </c>
      <c r="J10" s="22">
        <v>16.11</v>
      </c>
      <c r="K10" s="32">
        <v>3</v>
      </c>
      <c r="L10" s="39">
        <v>3</v>
      </c>
      <c r="M10" s="40">
        <v>3</v>
      </c>
      <c r="N10" s="26">
        <v>2.7</v>
      </c>
      <c r="O10" s="26">
        <v>1.6</v>
      </c>
      <c r="P10" s="19">
        <v>1.6</v>
      </c>
      <c r="Q10" s="19">
        <v>1.6</v>
      </c>
      <c r="R10" s="19">
        <v>1.45</v>
      </c>
      <c r="S10" s="19">
        <v>1.35</v>
      </c>
      <c r="T10" s="19">
        <v>1.25</v>
      </c>
      <c r="U10" s="19">
        <v>1.1000000000000001</v>
      </c>
      <c r="V10" s="19">
        <v>1</v>
      </c>
      <c r="W10" s="34">
        <v>1</v>
      </c>
      <c r="X10" s="41">
        <v>2.4</v>
      </c>
      <c r="Y10" s="26">
        <v>1</v>
      </c>
      <c r="Z10" s="28">
        <f t="shared" si="0"/>
        <v>3.5744168651286268E-2</v>
      </c>
      <c r="AA10" s="29">
        <f t="shared" si="1"/>
        <v>0.13396657763302722</v>
      </c>
      <c r="AB10" s="29">
        <f t="shared" si="2"/>
        <v>0.10553591780423055</v>
      </c>
      <c r="AC10" s="29">
        <f>K10/F10</f>
        <v>3.1479538300104935E-2</v>
      </c>
      <c r="AD10" s="29">
        <f t="shared" si="3"/>
        <v>0.5067567567567568</v>
      </c>
    </row>
    <row r="11" spans="1:30" ht="18.75" customHeight="1">
      <c r="A11" s="13" t="s">
        <v>90</v>
      </c>
      <c r="B11" s="14" t="s">
        <v>91</v>
      </c>
      <c r="C11" s="15" t="s">
        <v>92</v>
      </c>
      <c r="D11" s="16" t="s">
        <v>93</v>
      </c>
      <c r="E11" s="17">
        <v>14</v>
      </c>
      <c r="F11" s="18">
        <v>107.4</v>
      </c>
      <c r="G11" s="19">
        <v>69.59</v>
      </c>
      <c r="H11" s="20">
        <v>109.95</v>
      </c>
      <c r="I11" s="21">
        <v>4.8099999999999996</v>
      </c>
      <c r="J11" s="22">
        <v>22.34</v>
      </c>
      <c r="K11" s="35">
        <v>2.4500000000000002</v>
      </c>
      <c r="L11" s="36">
        <v>2.2999999999999998</v>
      </c>
      <c r="M11" s="37">
        <v>1.7</v>
      </c>
      <c r="N11" s="37">
        <v>1.2</v>
      </c>
      <c r="O11" s="37">
        <v>0.8</v>
      </c>
      <c r="P11" s="37">
        <v>0.38</v>
      </c>
      <c r="Q11" s="37">
        <v>0.28000000000000003</v>
      </c>
      <c r="R11" s="42">
        <v>2.44</v>
      </c>
      <c r="S11" s="37">
        <v>0.72</v>
      </c>
      <c r="T11" s="37">
        <v>0.48</v>
      </c>
      <c r="U11" s="37">
        <v>0.39</v>
      </c>
      <c r="V11" s="37">
        <v>0.36</v>
      </c>
      <c r="W11" s="38">
        <v>0.33</v>
      </c>
      <c r="X11" s="38">
        <v>0.28999999999999998</v>
      </c>
      <c r="Y11" s="37">
        <v>0.21</v>
      </c>
      <c r="Z11" s="28">
        <f t="shared" si="0"/>
        <v>0.26861043517004091</v>
      </c>
      <c r="AA11" s="29">
        <f t="shared" si="1"/>
        <v>0.45169873219961998</v>
      </c>
      <c r="AB11" s="29">
        <f t="shared" si="2"/>
        <v>0.20173897838016841</v>
      </c>
      <c r="AC11" s="29">
        <f>K11/F11</f>
        <v>2.2811918063314712E-2</v>
      </c>
      <c r="AD11" s="29">
        <f t="shared" si="3"/>
        <v>0.50935550935550944</v>
      </c>
    </row>
    <row r="12" spans="1:30" ht="18.75" customHeight="1">
      <c r="A12" s="5" t="s">
        <v>94</v>
      </c>
      <c r="B12" s="30" t="s">
        <v>95</v>
      </c>
      <c r="C12" s="31" t="s">
        <v>96</v>
      </c>
      <c r="D12" s="16" t="s">
        <v>97</v>
      </c>
      <c r="E12" s="17">
        <v>14</v>
      </c>
      <c r="F12" s="18">
        <v>47.68</v>
      </c>
      <c r="G12" s="19">
        <v>38.25</v>
      </c>
      <c r="H12" s="20">
        <v>54.71</v>
      </c>
      <c r="I12" s="21">
        <v>4.63</v>
      </c>
      <c r="J12" s="22">
        <v>10.31</v>
      </c>
      <c r="K12" s="23">
        <v>2.42</v>
      </c>
      <c r="L12" s="24">
        <v>2.36</v>
      </c>
      <c r="M12" s="19">
        <v>2.34</v>
      </c>
      <c r="N12" s="26">
        <v>2.2999999999999998</v>
      </c>
      <c r="O12" s="33">
        <v>2.2799999999999998</v>
      </c>
      <c r="P12" s="19">
        <v>2.2799999999999998</v>
      </c>
      <c r="Q12" s="26">
        <v>2.21</v>
      </c>
      <c r="R12" s="19">
        <v>2.0699999999999998</v>
      </c>
      <c r="S12" s="26">
        <v>2</v>
      </c>
      <c r="T12" s="42">
        <v>4.3499999999999996</v>
      </c>
      <c r="U12" s="26">
        <v>1.35</v>
      </c>
      <c r="V12" s="26">
        <v>1.175</v>
      </c>
      <c r="W12" s="27">
        <v>0.95</v>
      </c>
      <c r="X12" s="27">
        <v>0.82499999999999996</v>
      </c>
      <c r="Y12" s="26">
        <v>0.58750000000000002</v>
      </c>
      <c r="Z12" s="28">
        <f t="shared" si="0"/>
        <v>1.7097320041740138E-2</v>
      </c>
      <c r="AA12" s="29">
        <f t="shared" si="1"/>
        <v>1.1989726810221368E-2</v>
      </c>
      <c r="AB12" s="29">
        <f t="shared" si="2"/>
        <v>6.0103234873488454E-2</v>
      </c>
      <c r="AC12" s="29">
        <f>K12/F12</f>
        <v>5.0755033557046976E-2</v>
      </c>
      <c r="AD12" s="29">
        <f t="shared" si="3"/>
        <v>0.52267818574514036</v>
      </c>
    </row>
    <row r="13" spans="1:30" ht="18.75" customHeight="1">
      <c r="A13" s="5" t="s">
        <v>98</v>
      </c>
      <c r="B13" s="30" t="s">
        <v>99</v>
      </c>
      <c r="C13" s="31" t="s">
        <v>100</v>
      </c>
      <c r="D13" s="16" t="s">
        <v>101</v>
      </c>
      <c r="E13" s="17">
        <v>14</v>
      </c>
      <c r="F13" s="18">
        <v>157.6</v>
      </c>
      <c r="G13" s="19">
        <v>114.55</v>
      </c>
      <c r="H13" s="20">
        <v>160.55000000000001</v>
      </c>
      <c r="I13" s="21">
        <v>4.7300000000000004</v>
      </c>
      <c r="J13" s="22">
        <v>33.299999999999997</v>
      </c>
      <c r="K13" s="23">
        <v>2.5</v>
      </c>
      <c r="L13" s="18">
        <v>2.2999999999999998</v>
      </c>
      <c r="M13" s="19">
        <v>2</v>
      </c>
      <c r="N13" s="19">
        <v>1.8</v>
      </c>
      <c r="O13" s="19">
        <v>1.5</v>
      </c>
      <c r="P13" s="19">
        <v>1.44</v>
      </c>
      <c r="Q13" s="19">
        <v>1.38</v>
      </c>
      <c r="R13" s="19">
        <v>1.18</v>
      </c>
      <c r="S13" s="19">
        <v>1</v>
      </c>
      <c r="T13" s="19">
        <v>0.82</v>
      </c>
      <c r="U13" s="19">
        <v>0.73</v>
      </c>
      <c r="V13" s="19">
        <v>0.64</v>
      </c>
      <c r="W13" s="27">
        <v>0.54</v>
      </c>
      <c r="X13" s="27">
        <v>0.44</v>
      </c>
      <c r="Y13" s="26">
        <v>0.34</v>
      </c>
      <c r="Z13" s="28">
        <f t="shared" si="0"/>
        <v>0.1157215834702825</v>
      </c>
      <c r="AA13" s="29">
        <f t="shared" si="1"/>
        <v>0.11664597110380992</v>
      </c>
      <c r="AB13" s="29">
        <f t="shared" si="2"/>
        <v>0.13099768206017703</v>
      </c>
      <c r="AC13" s="29">
        <f>K13/F13</f>
        <v>1.5862944162436547E-2</v>
      </c>
      <c r="AD13" s="29">
        <f t="shared" si="3"/>
        <v>0.52854122621564481</v>
      </c>
    </row>
    <row r="14" spans="1:30" ht="18.75" customHeight="1">
      <c r="A14" s="13" t="s">
        <v>102</v>
      </c>
      <c r="B14" s="14" t="s">
        <v>103</v>
      </c>
      <c r="C14" s="15" t="s">
        <v>104</v>
      </c>
      <c r="D14" s="16" t="s">
        <v>105</v>
      </c>
      <c r="E14" s="17">
        <v>14</v>
      </c>
      <c r="F14" s="18">
        <v>74.37</v>
      </c>
      <c r="G14" s="19">
        <v>52.48</v>
      </c>
      <c r="H14" s="20">
        <v>78.78</v>
      </c>
      <c r="I14" s="21">
        <v>4.0999999999999996</v>
      </c>
      <c r="J14" s="22">
        <v>18.14</v>
      </c>
      <c r="K14" s="23">
        <v>2.5421999999999998</v>
      </c>
      <c r="L14" s="24">
        <v>2.3651</v>
      </c>
      <c r="M14" s="26">
        <v>2.2124000000000001</v>
      </c>
      <c r="N14" s="26">
        <v>1.8751</v>
      </c>
      <c r="O14" s="26">
        <v>1.4781</v>
      </c>
      <c r="P14" s="26">
        <v>1.2797000000000001</v>
      </c>
      <c r="Q14" s="26">
        <v>1.0871</v>
      </c>
      <c r="R14" s="26">
        <v>0.89839999999999998</v>
      </c>
      <c r="S14" s="26">
        <v>0.73040000000000005</v>
      </c>
      <c r="T14" s="26">
        <v>0.61380000000000001</v>
      </c>
      <c r="U14" s="26">
        <v>0.54800000000000004</v>
      </c>
      <c r="V14" s="26">
        <v>0.48</v>
      </c>
      <c r="W14" s="27">
        <v>0.45500000000000002</v>
      </c>
      <c r="X14" s="27">
        <v>0.41499999999999998</v>
      </c>
      <c r="Y14" s="26">
        <v>0.36499999999999999</v>
      </c>
      <c r="Z14" s="28">
        <f t="shared" si="0"/>
        <v>0.10678116602245158</v>
      </c>
      <c r="AA14" s="29">
        <f t="shared" si="1"/>
        <v>0.14715026263929976</v>
      </c>
      <c r="AB14" s="29">
        <f t="shared" si="2"/>
        <v>0.1658506403763873</v>
      </c>
      <c r="AC14" s="29">
        <f>K14/F14</f>
        <v>3.4183138362242835E-2</v>
      </c>
      <c r="AD14" s="29">
        <f t="shared" si="3"/>
        <v>0.62004878048780487</v>
      </c>
    </row>
    <row r="15" spans="1:30" ht="18.75" customHeight="1">
      <c r="A15" s="5" t="s">
        <v>106</v>
      </c>
      <c r="B15" s="14" t="s">
        <v>107</v>
      </c>
      <c r="C15" s="31" t="s">
        <v>108</v>
      </c>
      <c r="D15" s="16" t="s">
        <v>109</v>
      </c>
      <c r="E15" s="17">
        <v>14</v>
      </c>
      <c r="F15" s="18">
        <v>37.07</v>
      </c>
      <c r="G15" s="19">
        <v>27.14</v>
      </c>
      <c r="H15" s="20">
        <v>38.81</v>
      </c>
      <c r="I15" s="21">
        <v>1.79</v>
      </c>
      <c r="J15" s="22">
        <v>20.67</v>
      </c>
      <c r="K15" s="23">
        <v>1.1240000000000001</v>
      </c>
      <c r="L15" s="24">
        <v>1.05</v>
      </c>
      <c r="M15" s="26">
        <v>0.95399999999999996</v>
      </c>
      <c r="N15" s="26">
        <v>0.88300000000000001</v>
      </c>
      <c r="O15" s="26">
        <v>0.81899999999999995</v>
      </c>
      <c r="P15" s="26">
        <v>0.78</v>
      </c>
      <c r="Q15" s="26">
        <v>0.76</v>
      </c>
      <c r="R15" s="26">
        <v>0.72</v>
      </c>
      <c r="S15" s="42">
        <v>1.81</v>
      </c>
      <c r="T15" s="26">
        <v>1.92</v>
      </c>
      <c r="U15" s="26">
        <v>1.78</v>
      </c>
      <c r="V15" s="26">
        <v>1.74</v>
      </c>
      <c r="W15" s="27">
        <v>1.61</v>
      </c>
      <c r="X15" s="27">
        <v>1.4</v>
      </c>
      <c r="Y15" s="19"/>
      <c r="Z15" s="28">
        <f t="shared" si="0"/>
        <v>8.3765202414025408E-2</v>
      </c>
      <c r="AA15" s="29">
        <f t="shared" si="1"/>
        <v>7.5806940327693972E-2</v>
      </c>
      <c r="AB15" s="29">
        <f t="shared" si="2"/>
        <v>-4.4931259282806613E-2</v>
      </c>
      <c r="AC15" s="29">
        <f>K15/F15</f>
        <v>3.0321014297275427E-2</v>
      </c>
      <c r="AD15" s="29">
        <f t="shared" si="3"/>
        <v>0.62793296089385475</v>
      </c>
    </row>
    <row r="16" spans="1:30" ht="18.75" customHeight="1">
      <c r="A16" s="13" t="s">
        <v>110</v>
      </c>
      <c r="B16" s="14" t="s">
        <v>111</v>
      </c>
      <c r="C16" s="15" t="s">
        <v>112</v>
      </c>
      <c r="D16" s="16" t="s">
        <v>113</v>
      </c>
      <c r="E16" s="17">
        <v>14</v>
      </c>
      <c r="F16" s="18">
        <v>68.400000000000006</v>
      </c>
      <c r="G16" s="19">
        <v>50.11</v>
      </c>
      <c r="H16" s="20">
        <v>75.62</v>
      </c>
      <c r="I16" s="21">
        <v>1.33</v>
      </c>
      <c r="J16" s="22">
        <v>51.32</v>
      </c>
      <c r="K16" s="23">
        <v>1.04</v>
      </c>
      <c r="L16" s="24">
        <v>1.02</v>
      </c>
      <c r="M16" s="26">
        <v>1</v>
      </c>
      <c r="N16" s="26">
        <v>0.98</v>
      </c>
      <c r="O16" s="26">
        <v>0.96</v>
      </c>
      <c r="P16" s="25">
        <v>0.92</v>
      </c>
      <c r="Q16" s="26">
        <v>0.92</v>
      </c>
      <c r="R16" s="26">
        <v>0.9</v>
      </c>
      <c r="S16" s="26">
        <v>0.88</v>
      </c>
      <c r="T16" s="26">
        <v>0.86</v>
      </c>
      <c r="U16" s="26">
        <v>0.82</v>
      </c>
      <c r="V16" s="26">
        <v>0.8</v>
      </c>
      <c r="W16" s="27">
        <v>0.76</v>
      </c>
      <c r="X16" s="27">
        <v>0.64</v>
      </c>
      <c r="Y16" s="26">
        <v>0.5</v>
      </c>
      <c r="Z16" s="28">
        <f t="shared" si="0"/>
        <v>2.0005283131651064E-2</v>
      </c>
      <c r="AA16" s="29">
        <f t="shared" si="1"/>
        <v>2.4823563310859775E-2</v>
      </c>
      <c r="AB16" s="29">
        <f t="shared" si="2"/>
        <v>2.4051855209011208E-2</v>
      </c>
      <c r="AC16" s="29">
        <f>K16/F16</f>
        <v>1.5204678362573099E-2</v>
      </c>
      <c r="AD16" s="29">
        <f t="shared" si="3"/>
        <v>0.78195488721804507</v>
      </c>
    </row>
    <row r="17" spans="1:30" ht="18.75" customHeight="1">
      <c r="A17" s="13" t="s">
        <v>114</v>
      </c>
      <c r="B17" s="14" t="s">
        <v>115</v>
      </c>
      <c r="C17" s="15" t="s">
        <v>116</v>
      </c>
      <c r="D17" s="16" t="s">
        <v>117</v>
      </c>
      <c r="E17" s="17">
        <v>14</v>
      </c>
      <c r="F17" s="18">
        <v>104.65</v>
      </c>
      <c r="G17" s="19">
        <v>83.15</v>
      </c>
      <c r="H17" s="20">
        <v>108.75</v>
      </c>
      <c r="I17" s="43">
        <v>0</v>
      </c>
      <c r="J17" s="44">
        <v>0</v>
      </c>
      <c r="K17" s="23">
        <v>4.4000000000000004</v>
      </c>
      <c r="L17" s="24">
        <v>4.25</v>
      </c>
      <c r="M17" s="26">
        <v>4</v>
      </c>
      <c r="N17" s="25">
        <v>3.92</v>
      </c>
      <c r="O17" s="26">
        <v>3.92</v>
      </c>
      <c r="P17" s="26">
        <v>3.86</v>
      </c>
      <c r="Q17" s="26">
        <v>3.8</v>
      </c>
      <c r="R17" s="25">
        <v>3.75</v>
      </c>
      <c r="S17" s="26">
        <v>3.75</v>
      </c>
      <c r="T17" s="25">
        <v>3.7</v>
      </c>
      <c r="U17" s="25">
        <v>3.7</v>
      </c>
      <c r="V17" s="26">
        <v>3.7</v>
      </c>
      <c r="W17" s="27">
        <v>3.6</v>
      </c>
      <c r="X17" s="27">
        <v>3.3</v>
      </c>
      <c r="Y17" s="26">
        <v>3.07</v>
      </c>
      <c r="Z17" s="28">
        <f t="shared" si="0"/>
        <v>3.9255192684493734E-2</v>
      </c>
      <c r="AA17" s="29">
        <f t="shared" si="1"/>
        <v>2.653337617657292E-2</v>
      </c>
      <c r="AB17" s="29">
        <f t="shared" si="2"/>
        <v>1.7478158368593899E-2</v>
      </c>
      <c r="AC17" s="29">
        <f>K17/F17</f>
        <v>4.2044911610129E-2</v>
      </c>
      <c r="AD17" s="29" t="str">
        <f t="shared" si="3"/>
        <v/>
      </c>
    </row>
    <row r="18" spans="1:30" ht="18.75" customHeight="1">
      <c r="A18" s="5" t="s">
        <v>118</v>
      </c>
      <c r="B18" s="30" t="s">
        <v>119</v>
      </c>
      <c r="C18" s="31" t="s">
        <v>120</v>
      </c>
      <c r="D18" s="16" t="s">
        <v>121</v>
      </c>
      <c r="E18" s="17">
        <v>14</v>
      </c>
      <c r="F18" s="18">
        <v>58.89</v>
      </c>
      <c r="G18" s="19">
        <v>48.58</v>
      </c>
      <c r="H18" s="20">
        <v>60.53</v>
      </c>
      <c r="I18" s="21">
        <v>1.8</v>
      </c>
      <c r="J18" s="22">
        <v>32.700000000000003</v>
      </c>
      <c r="K18" s="32">
        <v>1.45</v>
      </c>
      <c r="L18" s="18">
        <v>1.45</v>
      </c>
      <c r="M18" s="19">
        <v>1.39</v>
      </c>
      <c r="N18" s="19">
        <v>1.3</v>
      </c>
      <c r="O18" s="33">
        <v>1.2</v>
      </c>
      <c r="P18" s="19">
        <v>1.2</v>
      </c>
      <c r="Q18" s="19">
        <v>1.1000000000000001</v>
      </c>
      <c r="R18" s="19">
        <v>1</v>
      </c>
      <c r="S18" s="19">
        <v>0.85</v>
      </c>
      <c r="T18" s="19">
        <v>0.68</v>
      </c>
      <c r="U18" s="19">
        <v>0.61</v>
      </c>
      <c r="V18" s="19">
        <v>0.57999999999999996</v>
      </c>
      <c r="W18" s="27">
        <v>0.52</v>
      </c>
      <c r="X18" s="27">
        <v>0.48</v>
      </c>
      <c r="Y18" s="26">
        <v>0.44</v>
      </c>
      <c r="Z18" s="28">
        <f t="shared" si="0"/>
        <v>3.7070347012313931E-2</v>
      </c>
      <c r="AA18" s="29">
        <f t="shared" si="1"/>
        <v>3.8573773084258578E-2</v>
      </c>
      <c r="AB18" s="29">
        <f t="shared" si="2"/>
        <v>9.0445128691170051E-2</v>
      </c>
      <c r="AC18" s="29">
        <f>K18/F18</f>
        <v>2.4622176940057732E-2</v>
      </c>
      <c r="AD18" s="29">
        <f t="shared" si="3"/>
        <v>0.80555555555555547</v>
      </c>
    </row>
    <row r="19" spans="1:30" ht="18.75" customHeight="1">
      <c r="A19" s="13" t="s">
        <v>122</v>
      </c>
      <c r="B19" s="14" t="s">
        <v>123</v>
      </c>
      <c r="C19" s="15" t="s">
        <v>124</v>
      </c>
      <c r="D19" s="16" t="s">
        <v>125</v>
      </c>
      <c r="E19" s="17">
        <v>14</v>
      </c>
      <c r="F19" s="18">
        <v>85</v>
      </c>
      <c r="G19" s="19">
        <v>68.290000000000006</v>
      </c>
      <c r="H19" s="20">
        <v>89.95</v>
      </c>
      <c r="I19" s="21">
        <v>3.09</v>
      </c>
      <c r="J19" s="22">
        <v>27.54</v>
      </c>
      <c r="K19" s="35">
        <v>2.8</v>
      </c>
      <c r="L19" s="36">
        <v>2.77</v>
      </c>
      <c r="M19" s="37">
        <v>2.65</v>
      </c>
      <c r="N19" s="37">
        <v>2.5</v>
      </c>
      <c r="O19" s="37">
        <v>2.4</v>
      </c>
      <c r="P19" s="37">
        <v>2.2000000000000002</v>
      </c>
      <c r="Q19" s="37">
        <v>2.0699999999999998</v>
      </c>
      <c r="R19" s="37">
        <v>1.75</v>
      </c>
      <c r="S19" s="37">
        <v>1.52</v>
      </c>
      <c r="T19" s="37">
        <v>1.2</v>
      </c>
      <c r="U19" s="42">
        <v>1.02</v>
      </c>
      <c r="V19" s="37">
        <v>0.84</v>
      </c>
      <c r="W19" s="38">
        <v>0.66</v>
      </c>
      <c r="X19" s="38">
        <v>0.44</v>
      </c>
      <c r="Y19" s="37">
        <v>0.32</v>
      </c>
      <c r="Z19" s="28">
        <f t="shared" si="0"/>
        <v>3.8498820370220788E-2</v>
      </c>
      <c r="AA19" s="29">
        <f t="shared" si="1"/>
        <v>4.9414522844583919E-2</v>
      </c>
      <c r="AB19" s="29">
        <f t="shared" si="2"/>
        <v>0.10625637384201014</v>
      </c>
      <c r="AC19" s="29">
        <f>K19/F19</f>
        <v>3.2941176470588231E-2</v>
      </c>
      <c r="AD19" s="29">
        <f t="shared" si="3"/>
        <v>0.90614886731391586</v>
      </c>
    </row>
    <row r="20" spans="1:30" ht="18.75" customHeight="1">
      <c r="A20" s="13" t="s">
        <v>126</v>
      </c>
      <c r="B20" s="14" t="s">
        <v>127</v>
      </c>
      <c r="C20" s="15" t="s">
        <v>128</v>
      </c>
      <c r="D20" s="16" t="s">
        <v>129</v>
      </c>
      <c r="E20" s="17">
        <v>13</v>
      </c>
      <c r="F20" s="18">
        <v>94.95</v>
      </c>
      <c r="G20" s="19">
        <v>74</v>
      </c>
      <c r="H20" s="20">
        <v>93.75</v>
      </c>
      <c r="I20" s="21">
        <v>8.2200000000000006</v>
      </c>
      <c r="J20" s="22">
        <v>11.55</v>
      </c>
      <c r="K20" s="23">
        <v>3.5</v>
      </c>
      <c r="L20" s="24">
        <v>3.25</v>
      </c>
      <c r="M20" s="26">
        <v>3</v>
      </c>
      <c r="N20" s="26">
        <v>2.75</v>
      </c>
      <c r="O20" s="26">
        <v>2.4300000000000002</v>
      </c>
      <c r="P20" s="26">
        <v>2.36</v>
      </c>
      <c r="Q20" s="26">
        <v>2.2999999999999998</v>
      </c>
      <c r="R20" s="26">
        <v>2.2400000000000002</v>
      </c>
      <c r="S20" s="26">
        <v>2.19</v>
      </c>
      <c r="T20" s="26">
        <v>2.16</v>
      </c>
      <c r="U20" s="26">
        <v>2.13</v>
      </c>
      <c r="V20" s="26">
        <v>2.0699999999999998</v>
      </c>
      <c r="W20" s="27">
        <v>2.02</v>
      </c>
      <c r="X20" s="27">
        <v>1.96</v>
      </c>
      <c r="Y20" s="26"/>
      <c r="Z20" s="28">
        <f t="shared" si="0"/>
        <v>8.3706762661827083E-2</v>
      </c>
      <c r="AA20" s="29">
        <f t="shared" si="1"/>
        <v>8.2009834848293828E-2</v>
      </c>
      <c r="AB20" s="29">
        <f t="shared" si="2"/>
        <v>5.0918032535187896E-2</v>
      </c>
      <c r="AC20" s="29">
        <f>K20/F20</f>
        <v>3.6861506055818852E-2</v>
      </c>
      <c r="AD20" s="29">
        <f t="shared" si="3"/>
        <v>0.42579075425790752</v>
      </c>
    </row>
    <row r="21" spans="1:30" ht="18.75" customHeight="1">
      <c r="A21" s="13" t="s">
        <v>130</v>
      </c>
      <c r="B21" s="14" t="s">
        <v>131</v>
      </c>
      <c r="C21" s="15" t="s">
        <v>132</v>
      </c>
      <c r="D21" s="16" t="s">
        <v>133</v>
      </c>
      <c r="E21" s="17">
        <v>13</v>
      </c>
      <c r="F21" s="18">
        <v>173.5</v>
      </c>
      <c r="G21" s="19">
        <v>138.15</v>
      </c>
      <c r="H21" s="20">
        <v>174.25</v>
      </c>
      <c r="I21" s="21">
        <v>6.11</v>
      </c>
      <c r="J21" s="22">
        <v>28.39</v>
      </c>
      <c r="K21" s="23">
        <v>3</v>
      </c>
      <c r="L21" s="24">
        <v>2.7</v>
      </c>
      <c r="M21" s="26">
        <v>2.5</v>
      </c>
      <c r="N21" s="26">
        <v>2.2000000000000002</v>
      </c>
      <c r="O21" s="25">
        <v>1.8</v>
      </c>
      <c r="P21" s="26">
        <v>1.8</v>
      </c>
      <c r="Q21" s="26">
        <v>1.7</v>
      </c>
      <c r="R21" s="26">
        <v>1.5</v>
      </c>
      <c r="S21" s="26">
        <v>1.4</v>
      </c>
      <c r="T21" s="26">
        <v>1.25</v>
      </c>
      <c r="U21" s="25">
        <v>1.1299999999999999</v>
      </c>
      <c r="V21" s="25">
        <v>1.1299999999999999</v>
      </c>
      <c r="W21" s="27">
        <v>1.1299999999999999</v>
      </c>
      <c r="X21" s="41">
        <v>1.35</v>
      </c>
      <c r="Y21" s="26"/>
      <c r="Z21" s="28">
        <f t="shared" si="0"/>
        <v>0.10891823393038824</v>
      </c>
      <c r="AA21" s="29">
        <f t="shared" si="1"/>
        <v>0.10756634324828984</v>
      </c>
      <c r="AB21" s="29">
        <f t="shared" si="2"/>
        <v>0.10256520075209075</v>
      </c>
      <c r="AC21" s="29">
        <f>K21/F21</f>
        <v>1.7291066282420751E-2</v>
      </c>
      <c r="AD21" s="29">
        <f t="shared" si="3"/>
        <v>0.49099836333878882</v>
      </c>
    </row>
    <row r="22" spans="1:30" ht="18.75" customHeight="1">
      <c r="A22" s="13" t="s">
        <v>134</v>
      </c>
      <c r="B22" s="14" t="s">
        <v>135</v>
      </c>
      <c r="C22" s="15" t="s">
        <v>136</v>
      </c>
      <c r="D22" s="16" t="s">
        <v>137</v>
      </c>
      <c r="E22" s="17">
        <v>12</v>
      </c>
      <c r="F22" s="18">
        <v>1051</v>
      </c>
      <c r="G22" s="19">
        <v>775.02</v>
      </c>
      <c r="H22" s="20">
        <v>1071.05</v>
      </c>
      <c r="I22" s="21">
        <v>38.53</v>
      </c>
      <c r="J22" s="22">
        <v>27.28</v>
      </c>
      <c r="K22" s="35">
        <v>10.8</v>
      </c>
      <c r="L22" s="36">
        <v>9.8000000000000007</v>
      </c>
      <c r="M22" s="37">
        <v>9.4</v>
      </c>
      <c r="N22" s="37">
        <v>8.8000000000000007</v>
      </c>
      <c r="O22" s="37">
        <v>7.8</v>
      </c>
      <c r="P22" s="37">
        <v>6.8</v>
      </c>
      <c r="Q22" s="37">
        <v>5.4</v>
      </c>
      <c r="R22" s="37">
        <v>4.4000000000000004</v>
      </c>
      <c r="S22" s="37">
        <v>3</v>
      </c>
      <c r="T22" s="37">
        <v>2.4</v>
      </c>
      <c r="U22" s="37">
        <v>1.4</v>
      </c>
      <c r="V22" s="37">
        <v>1</v>
      </c>
      <c r="W22" s="45">
        <v>0.69</v>
      </c>
      <c r="X22" s="38">
        <v>1.39</v>
      </c>
      <c r="Y22" s="37"/>
      <c r="Z22" s="28">
        <f t="shared" si="0"/>
        <v>7.0648783255412351E-2</v>
      </c>
      <c r="AA22" s="29">
        <f t="shared" si="1"/>
        <v>9.6940240464664873E-2</v>
      </c>
      <c r="AB22" s="29">
        <f t="shared" si="2"/>
        <v>0.22667516288157397</v>
      </c>
      <c r="AC22" s="29">
        <f>K22/F22</f>
        <v>1.0275927687916271E-2</v>
      </c>
      <c r="AD22" s="29">
        <f t="shared" si="3"/>
        <v>0.28030106410589151</v>
      </c>
    </row>
    <row r="23" spans="1:30" ht="18.75" customHeight="1">
      <c r="A23" s="13" t="s">
        <v>138</v>
      </c>
      <c r="B23" s="14" t="s">
        <v>139</v>
      </c>
      <c r="C23" s="15" t="s">
        <v>140</v>
      </c>
      <c r="D23" s="16" t="s">
        <v>141</v>
      </c>
      <c r="E23" s="17">
        <v>12</v>
      </c>
      <c r="F23" s="18">
        <v>69.89</v>
      </c>
      <c r="G23" s="19">
        <v>55.1</v>
      </c>
      <c r="H23" s="20">
        <v>71.98</v>
      </c>
      <c r="I23" s="21">
        <v>3.97</v>
      </c>
      <c r="J23" s="22">
        <v>17.579999999999998</v>
      </c>
      <c r="K23" s="32">
        <v>2.5</v>
      </c>
      <c r="L23" s="46">
        <v>2.5</v>
      </c>
      <c r="M23" s="25">
        <v>2.5</v>
      </c>
      <c r="N23" s="37">
        <v>2.5</v>
      </c>
      <c r="O23" s="37">
        <v>2.35</v>
      </c>
      <c r="P23" s="25">
        <v>2.1</v>
      </c>
      <c r="Q23" s="25">
        <v>2.1</v>
      </c>
      <c r="R23" s="25">
        <v>2.1</v>
      </c>
      <c r="S23" s="37">
        <v>2.1</v>
      </c>
      <c r="T23" s="37">
        <v>2</v>
      </c>
      <c r="U23" s="37">
        <v>1.8</v>
      </c>
      <c r="V23" s="37">
        <v>1.53</v>
      </c>
      <c r="W23" s="38">
        <v>1.33</v>
      </c>
      <c r="X23" s="38"/>
      <c r="Y23" s="37"/>
      <c r="Z23" s="28">
        <f t="shared" si="0"/>
        <v>0</v>
      </c>
      <c r="AA23" s="29">
        <f t="shared" si="1"/>
        <v>3.5485788455905221E-2</v>
      </c>
      <c r="AB23" s="29">
        <f t="shared" si="2"/>
        <v>3.3395938566434413E-2</v>
      </c>
      <c r="AC23" s="29">
        <f>K23/F23</f>
        <v>3.5770496494491343E-2</v>
      </c>
      <c r="AD23" s="29">
        <f t="shared" si="3"/>
        <v>0.62972292191435764</v>
      </c>
    </row>
    <row r="24" spans="1:30" ht="18.75" customHeight="1">
      <c r="A24" s="13" t="s">
        <v>142</v>
      </c>
      <c r="B24" s="14" t="s">
        <v>143</v>
      </c>
      <c r="C24" s="15" t="s">
        <v>144</v>
      </c>
      <c r="D24" s="16" t="s">
        <v>145</v>
      </c>
      <c r="E24" s="17">
        <v>11</v>
      </c>
      <c r="F24" s="18">
        <v>95.97</v>
      </c>
      <c r="G24" s="19">
        <v>70.510000000000005</v>
      </c>
      <c r="H24" s="20">
        <v>100.5</v>
      </c>
      <c r="I24" s="21">
        <v>4.59</v>
      </c>
      <c r="J24" s="22">
        <v>20.89</v>
      </c>
      <c r="K24" s="23">
        <v>0.94</v>
      </c>
      <c r="L24" s="24">
        <v>0.88</v>
      </c>
      <c r="M24" s="26">
        <v>0.85</v>
      </c>
      <c r="N24" s="26">
        <v>0.83</v>
      </c>
      <c r="O24" s="26">
        <v>0.7</v>
      </c>
      <c r="P24" s="26">
        <v>0.66</v>
      </c>
      <c r="Q24" s="26">
        <v>0.62</v>
      </c>
      <c r="R24" s="26">
        <v>0.55000000000000004</v>
      </c>
      <c r="S24" s="26">
        <v>0.47</v>
      </c>
      <c r="T24" s="26">
        <v>0.38</v>
      </c>
      <c r="U24" s="26">
        <v>0.28000000000000003</v>
      </c>
      <c r="V24" s="26">
        <v>0.25</v>
      </c>
      <c r="W24" s="27"/>
      <c r="X24" s="27"/>
      <c r="Y24" s="26"/>
      <c r="Z24" s="28">
        <f t="shared" si="0"/>
        <v>4.2357239540065317E-2</v>
      </c>
      <c r="AA24" s="29">
        <f t="shared" si="1"/>
        <v>7.3289260123837519E-2</v>
      </c>
      <c r="AB24" s="29">
        <f t="shared" si="2"/>
        <v>0.1287479699002767</v>
      </c>
      <c r="AC24" s="29">
        <f>K24/F24</f>
        <v>9.794727519016359E-3</v>
      </c>
      <c r="AD24" s="29">
        <f t="shared" si="3"/>
        <v>0.20479302832244009</v>
      </c>
    </row>
    <row r="25" spans="1:30" ht="18.75" customHeight="1">
      <c r="A25" s="13" t="s">
        <v>146</v>
      </c>
      <c r="B25" s="30" t="s">
        <v>147</v>
      </c>
      <c r="C25" s="31" t="s">
        <v>148</v>
      </c>
      <c r="D25" s="16" t="s">
        <v>149</v>
      </c>
      <c r="E25" s="17">
        <v>11</v>
      </c>
      <c r="F25" s="18">
        <v>40.9</v>
      </c>
      <c r="G25" s="19">
        <v>32.119999999999997</v>
      </c>
      <c r="H25" s="20">
        <v>42.74</v>
      </c>
      <c r="I25" s="21">
        <v>2.2999999999999998</v>
      </c>
      <c r="J25" s="22">
        <v>17.77</v>
      </c>
      <c r="K25" s="32">
        <v>1</v>
      </c>
      <c r="L25" s="18">
        <v>1</v>
      </c>
      <c r="M25" s="19">
        <v>0.95</v>
      </c>
      <c r="N25" s="19">
        <v>0.92</v>
      </c>
      <c r="O25" s="19">
        <v>0.89600000000000013</v>
      </c>
      <c r="P25" s="19">
        <v>0.80800000000000005</v>
      </c>
      <c r="Q25" s="19">
        <v>0.73599999999999999</v>
      </c>
      <c r="R25" s="19">
        <v>0.64800000000000002</v>
      </c>
      <c r="S25" s="19">
        <v>0.55199999999999994</v>
      </c>
      <c r="T25" s="19">
        <v>0.48799999999999999</v>
      </c>
      <c r="U25" s="19">
        <v>0.4</v>
      </c>
      <c r="V25" s="19">
        <v>0.24</v>
      </c>
      <c r="W25" s="20"/>
      <c r="X25" s="20"/>
      <c r="Y25" s="19"/>
      <c r="Z25" s="28">
        <f t="shared" si="0"/>
        <v>2.818372270192615E-2</v>
      </c>
      <c r="AA25" s="29">
        <f t="shared" si="1"/>
        <v>4.3560729874440929E-2</v>
      </c>
      <c r="AB25" s="29">
        <f t="shared" si="2"/>
        <v>9.5958226385217227E-2</v>
      </c>
      <c r="AC25" s="29">
        <f>K25/F25</f>
        <v>2.4449877750611249E-2</v>
      </c>
      <c r="AD25" s="29">
        <f t="shared" si="3"/>
        <v>0.43478260869565222</v>
      </c>
    </row>
    <row r="26" spans="1:30" ht="18.75" customHeight="1">
      <c r="A26" s="13" t="s">
        <v>150</v>
      </c>
      <c r="B26" s="30" t="s">
        <v>151</v>
      </c>
      <c r="C26" s="31" t="s">
        <v>152</v>
      </c>
      <c r="D26" s="16" t="s">
        <v>153</v>
      </c>
      <c r="E26" s="17">
        <v>11</v>
      </c>
      <c r="F26" s="18">
        <v>152.80000000000001</v>
      </c>
      <c r="G26" s="19">
        <v>121.4</v>
      </c>
      <c r="H26" s="20">
        <v>156.44999999999999</v>
      </c>
      <c r="I26" s="21">
        <v>6.7</v>
      </c>
      <c r="J26" s="22">
        <v>22.82</v>
      </c>
      <c r="K26" s="23">
        <v>3.1</v>
      </c>
      <c r="L26" s="24">
        <v>2.9</v>
      </c>
      <c r="M26" s="26">
        <v>2.6</v>
      </c>
      <c r="N26" s="26">
        <v>2.1</v>
      </c>
      <c r="O26" s="26">
        <v>1.65</v>
      </c>
      <c r="P26" s="25">
        <v>1.6</v>
      </c>
      <c r="Q26" s="26">
        <v>1.6</v>
      </c>
      <c r="R26" s="26">
        <v>1.4</v>
      </c>
      <c r="S26" s="26">
        <v>1.1499999999999999</v>
      </c>
      <c r="T26" s="26">
        <v>0.95</v>
      </c>
      <c r="U26" s="26">
        <v>0.85</v>
      </c>
      <c r="V26" s="26">
        <v>0.8</v>
      </c>
      <c r="W26" s="20"/>
      <c r="X26" s="20"/>
      <c r="Y26" s="19"/>
      <c r="Z26" s="28">
        <f t="shared" si="0"/>
        <v>0.13862522184714066</v>
      </c>
      <c r="AA26" s="29">
        <f t="shared" si="1"/>
        <v>0.14142752785081458</v>
      </c>
      <c r="AB26" s="29">
        <f t="shared" si="2"/>
        <v>0.13813630459555193</v>
      </c>
      <c r="AC26" s="29">
        <f>K26/F26</f>
        <v>2.0287958115183247E-2</v>
      </c>
      <c r="AD26" s="29">
        <f t="shared" si="3"/>
        <v>0.46268656716417911</v>
      </c>
    </row>
    <row r="27" spans="1:30" ht="18.75" customHeight="1">
      <c r="A27" s="13" t="s">
        <v>154</v>
      </c>
      <c r="B27" s="14" t="s">
        <v>155</v>
      </c>
      <c r="C27" s="15" t="s">
        <v>156</v>
      </c>
      <c r="D27" s="16" t="s">
        <v>157</v>
      </c>
      <c r="E27" s="17">
        <v>11</v>
      </c>
      <c r="F27" s="18">
        <v>27.21</v>
      </c>
      <c r="G27" s="19">
        <v>19.93</v>
      </c>
      <c r="H27" s="20">
        <v>28.55</v>
      </c>
      <c r="I27" s="21">
        <v>1.71</v>
      </c>
      <c r="J27" s="22">
        <v>15.93</v>
      </c>
      <c r="K27" s="35">
        <v>1.2829999999999999</v>
      </c>
      <c r="L27" s="36">
        <v>1.1879999999999999</v>
      </c>
      <c r="M27" s="37">
        <v>1.04</v>
      </c>
      <c r="N27" s="37">
        <v>0.90700000000000003</v>
      </c>
      <c r="O27" s="37">
        <v>0.77800000000000002</v>
      </c>
      <c r="P27" s="37">
        <v>0.67400000000000004</v>
      </c>
      <c r="Q27" s="37">
        <v>0.61799999999999999</v>
      </c>
      <c r="R27" s="37">
        <v>0.47099999999999997</v>
      </c>
      <c r="S27" s="37">
        <v>0.43</v>
      </c>
      <c r="T27" s="37">
        <v>0.36099999999999999</v>
      </c>
      <c r="U27" s="37">
        <v>0.307</v>
      </c>
      <c r="V27" s="37">
        <v>0.26</v>
      </c>
      <c r="W27" s="38"/>
      <c r="X27" s="38"/>
      <c r="Y27" s="37"/>
      <c r="Z27" s="28">
        <f t="shared" si="0"/>
        <v>0.12255197018333597</v>
      </c>
      <c r="AA27" s="29">
        <f t="shared" si="1"/>
        <v>0.13740033536255725</v>
      </c>
      <c r="AB27" s="29">
        <f t="shared" si="2"/>
        <v>0.15374233320433506</v>
      </c>
      <c r="AC27" s="29">
        <f>K27/F27</f>
        <v>4.7151782432929064E-2</v>
      </c>
      <c r="AD27" s="29">
        <f t="shared" si="3"/>
        <v>0.75029239766081868</v>
      </c>
    </row>
    <row r="28" spans="1:30" ht="18.75" customHeight="1">
      <c r="A28" s="13" t="s">
        <v>158</v>
      </c>
      <c r="B28" s="14" t="s">
        <v>159</v>
      </c>
      <c r="C28" s="15" t="s">
        <v>160</v>
      </c>
      <c r="D28" s="16" t="s">
        <v>161</v>
      </c>
      <c r="E28" s="17">
        <v>10</v>
      </c>
      <c r="F28" s="18">
        <v>92.77</v>
      </c>
      <c r="G28" s="19">
        <v>78.16</v>
      </c>
      <c r="H28" s="20">
        <v>93</v>
      </c>
      <c r="I28" s="21">
        <v>6.88</v>
      </c>
      <c r="J28" s="22">
        <v>13.48</v>
      </c>
      <c r="K28" s="35">
        <v>2.173</v>
      </c>
      <c r="L28" s="36">
        <v>2.0659999999999998</v>
      </c>
      <c r="M28" s="37">
        <v>1.96</v>
      </c>
      <c r="N28" s="37">
        <v>1.8532999999999999</v>
      </c>
      <c r="O28" s="37">
        <v>1.746</v>
      </c>
      <c r="P28" s="37">
        <v>1.64</v>
      </c>
      <c r="Q28" s="37">
        <v>1.5333000000000001</v>
      </c>
      <c r="R28" s="37">
        <v>1.4266000000000001</v>
      </c>
      <c r="S28" s="37">
        <v>1.333</v>
      </c>
      <c r="T28" s="37">
        <v>1.2533000000000001</v>
      </c>
      <c r="U28" s="47">
        <v>0.89</v>
      </c>
      <c r="V28" s="37">
        <v>1.113</v>
      </c>
      <c r="W28" s="38">
        <v>1.0900000000000001</v>
      </c>
      <c r="X28" s="38">
        <v>1.04</v>
      </c>
      <c r="Y28" s="37">
        <v>0.99</v>
      </c>
      <c r="Z28" s="28">
        <f t="shared" si="0"/>
        <v>5.4479157888019714E-2</v>
      </c>
      <c r="AA28" s="29">
        <f t="shared" si="1"/>
        <v>5.7896488705653448E-2</v>
      </c>
      <c r="AB28" s="29">
        <f t="shared" si="2"/>
        <v>9.3369542973682051E-2</v>
      </c>
      <c r="AC28" s="29">
        <f>K28/F28</f>
        <v>2.3423520534655601E-2</v>
      </c>
      <c r="AD28" s="29">
        <f t="shared" si="3"/>
        <v>0.31584302325581398</v>
      </c>
    </row>
    <row r="29" spans="1:30" ht="18.75" customHeight="1">
      <c r="A29" s="13" t="s">
        <v>162</v>
      </c>
      <c r="B29" s="14" t="s">
        <v>163</v>
      </c>
      <c r="C29" s="15" t="s">
        <v>164</v>
      </c>
      <c r="D29" s="16" t="s">
        <v>165</v>
      </c>
      <c r="E29" s="17">
        <v>10</v>
      </c>
      <c r="F29" s="18">
        <v>76.55</v>
      </c>
      <c r="G29" s="19">
        <v>64.099999999999994</v>
      </c>
      <c r="H29" s="20">
        <v>78.319999999999993</v>
      </c>
      <c r="I29" s="21">
        <v>6.49</v>
      </c>
      <c r="J29" s="22">
        <v>11.8</v>
      </c>
      <c r="K29" s="35">
        <v>2.72</v>
      </c>
      <c r="L29" s="36">
        <v>2.65</v>
      </c>
      <c r="M29" s="37">
        <v>2.6</v>
      </c>
      <c r="N29" s="37">
        <v>2.54</v>
      </c>
      <c r="O29" s="37">
        <v>2.42</v>
      </c>
      <c r="P29" s="37">
        <v>2.2999999999999998</v>
      </c>
      <c r="Q29" s="37">
        <v>2.09</v>
      </c>
      <c r="R29" s="37">
        <v>1.9</v>
      </c>
      <c r="S29" s="37">
        <v>1.72</v>
      </c>
      <c r="T29" s="37">
        <v>1.6</v>
      </c>
      <c r="U29" s="37">
        <v>1.49</v>
      </c>
      <c r="V29" s="37"/>
      <c r="W29" s="38"/>
      <c r="X29" s="38"/>
      <c r="Y29" s="37"/>
      <c r="Z29" s="28">
        <f t="shared" si="0"/>
        <v>2.3085027917231216E-2</v>
      </c>
      <c r="AA29" s="29">
        <f t="shared" si="1"/>
        <v>3.4113513981932853E-2</v>
      </c>
      <c r="AB29" s="29">
        <f t="shared" si="2"/>
        <v>6.2033616246684131E-2</v>
      </c>
      <c r="AC29" s="29">
        <f>K29/F29</f>
        <v>3.5532331809274988E-2</v>
      </c>
      <c r="AD29" s="29">
        <f t="shared" si="3"/>
        <v>0.4191063174114022</v>
      </c>
    </row>
    <row r="30" spans="1:30" ht="18.75" customHeight="1">
      <c r="A30" s="5" t="s">
        <v>166</v>
      </c>
      <c r="B30" s="30" t="s">
        <v>167</v>
      </c>
      <c r="C30" s="31" t="s">
        <v>168</v>
      </c>
      <c r="D30" s="16" t="s">
        <v>169</v>
      </c>
      <c r="E30" s="17">
        <v>10</v>
      </c>
      <c r="F30" s="18">
        <v>125.25</v>
      </c>
      <c r="G30" s="19">
        <v>89.71</v>
      </c>
      <c r="H30" s="20">
        <v>131.5</v>
      </c>
      <c r="I30" s="21">
        <v>4.42</v>
      </c>
      <c r="J30" s="22">
        <v>28.32</v>
      </c>
      <c r="K30" s="48">
        <v>2.1</v>
      </c>
      <c r="L30" s="18">
        <v>1.9</v>
      </c>
      <c r="M30" s="19">
        <v>1.65</v>
      </c>
      <c r="N30" s="19">
        <v>1.5</v>
      </c>
      <c r="O30" s="33">
        <v>1.4</v>
      </c>
      <c r="P30" s="19">
        <v>1.4</v>
      </c>
      <c r="Q30" s="19">
        <v>1.35</v>
      </c>
      <c r="R30" s="19">
        <v>1</v>
      </c>
      <c r="S30" s="19">
        <v>0.95</v>
      </c>
      <c r="T30" s="19">
        <v>0.55000000000000004</v>
      </c>
      <c r="U30" s="49">
        <v>0.5</v>
      </c>
      <c r="V30" s="25">
        <v>0.9</v>
      </c>
      <c r="W30" s="45">
        <v>0.9</v>
      </c>
      <c r="X30" s="27">
        <v>1.4</v>
      </c>
      <c r="Y30" s="26">
        <v>1.3</v>
      </c>
      <c r="Z30" s="28">
        <f t="shared" si="0"/>
        <v>0.1186889420813968</v>
      </c>
      <c r="AA30" s="29">
        <f t="shared" si="1"/>
        <v>8.4471771197698553E-2</v>
      </c>
      <c r="AB30" s="29">
        <f t="shared" si="2"/>
        <v>0.15431656766005775</v>
      </c>
      <c r="AC30" s="29">
        <f>K30/F30</f>
        <v>1.6766467065868266E-2</v>
      </c>
      <c r="AD30" s="29">
        <f t="shared" si="3"/>
        <v>0.47511312217194573</v>
      </c>
    </row>
    <row r="31" spans="1:30" ht="18.75" customHeight="1">
      <c r="A31" s="13" t="s">
        <v>170</v>
      </c>
      <c r="B31" s="14" t="s">
        <v>171</v>
      </c>
      <c r="C31" s="15" t="s">
        <v>172</v>
      </c>
      <c r="D31" s="16" t="s">
        <v>173</v>
      </c>
      <c r="E31" s="17">
        <v>10</v>
      </c>
      <c r="F31" s="18">
        <v>39.44</v>
      </c>
      <c r="G31" s="19">
        <v>23.02</v>
      </c>
      <c r="H31" s="20">
        <v>41.09</v>
      </c>
      <c r="I31" s="21">
        <v>3.13</v>
      </c>
      <c r="J31" s="22">
        <v>12.6</v>
      </c>
      <c r="K31" s="23">
        <v>3.19</v>
      </c>
      <c r="L31" s="24">
        <v>2.6</v>
      </c>
      <c r="M31" s="26">
        <v>1.8</v>
      </c>
      <c r="N31" s="26">
        <v>1.26</v>
      </c>
      <c r="O31" s="26">
        <v>0.92</v>
      </c>
      <c r="P31" s="26">
        <v>0.66</v>
      </c>
      <c r="Q31" s="26">
        <v>0.65</v>
      </c>
      <c r="R31" s="26">
        <v>0.64</v>
      </c>
      <c r="S31" s="26">
        <v>0.35</v>
      </c>
      <c r="T31" s="26">
        <v>0.28999999999999998</v>
      </c>
      <c r="U31" s="26">
        <v>0.13</v>
      </c>
      <c r="V31" s="26"/>
      <c r="W31" s="27"/>
      <c r="X31" s="27"/>
      <c r="Y31" s="26"/>
      <c r="Z31" s="28">
        <f t="shared" si="0"/>
        <v>0.36292946098259593</v>
      </c>
      <c r="AA31" s="29">
        <f t="shared" si="1"/>
        <v>0.37040630950593223</v>
      </c>
      <c r="AB31" s="29">
        <f t="shared" si="2"/>
        <v>0.3771610561580252</v>
      </c>
      <c r="AC31" s="29">
        <f>K31/F31</f>
        <v>8.0882352941176475E-2</v>
      </c>
      <c r="AD31" s="29">
        <f t="shared" si="3"/>
        <v>1.0191693290734825</v>
      </c>
    </row>
    <row r="32" spans="1:30" ht="18.75" customHeight="1">
      <c r="A32" s="13" t="s">
        <v>174</v>
      </c>
      <c r="B32" s="14" t="s">
        <v>175</v>
      </c>
      <c r="C32" s="15" t="s">
        <v>176</v>
      </c>
      <c r="D32" s="16" t="s">
        <v>177</v>
      </c>
      <c r="E32" s="17">
        <v>9</v>
      </c>
      <c r="F32" s="18">
        <v>28.74</v>
      </c>
      <c r="G32" s="19">
        <v>27.16</v>
      </c>
      <c r="H32" s="20">
        <v>37.76</v>
      </c>
      <c r="I32" s="21">
        <v>1.83</v>
      </c>
      <c r="J32" s="22">
        <v>15.73</v>
      </c>
      <c r="K32" s="32">
        <v>0.8</v>
      </c>
      <c r="L32" s="46">
        <v>0.8</v>
      </c>
      <c r="M32" s="37">
        <v>0.8</v>
      </c>
      <c r="N32" s="37">
        <v>0.43</v>
      </c>
      <c r="O32" s="37">
        <v>0.33</v>
      </c>
      <c r="P32" s="37">
        <v>0.3</v>
      </c>
      <c r="Q32" s="37">
        <v>0.3</v>
      </c>
      <c r="R32" s="37">
        <v>0.26</v>
      </c>
      <c r="S32" s="37">
        <v>0.24</v>
      </c>
      <c r="T32" s="37">
        <v>0.23</v>
      </c>
      <c r="U32" s="37"/>
      <c r="V32" s="37"/>
      <c r="W32" s="38"/>
      <c r="X32" s="38"/>
      <c r="Y32" s="37"/>
      <c r="Z32" s="28">
        <f t="shared" si="0"/>
        <v>0.22991144762697369</v>
      </c>
      <c r="AA32" s="29">
        <f t="shared" si="1"/>
        <v>0.21672868378641152</v>
      </c>
      <c r="AB32" s="29" t="str">
        <f t="shared" si="2"/>
        <v>-</v>
      </c>
      <c r="AC32" s="29">
        <f>K32/F32</f>
        <v>2.783576896311761E-2</v>
      </c>
      <c r="AD32" s="29">
        <f t="shared" si="3"/>
        <v>0.43715846994535518</v>
      </c>
    </row>
    <row r="33" spans="1:30" ht="18.75" customHeight="1">
      <c r="A33" s="13" t="s">
        <v>178</v>
      </c>
      <c r="B33" s="14" t="s">
        <v>179</v>
      </c>
      <c r="C33" s="15" t="s">
        <v>180</v>
      </c>
      <c r="D33" s="16" t="s">
        <v>181</v>
      </c>
      <c r="E33" s="17">
        <v>9</v>
      </c>
      <c r="F33" s="18">
        <v>38.74</v>
      </c>
      <c r="G33" s="19">
        <v>33.619999999999997</v>
      </c>
      <c r="H33" s="20">
        <v>41.23</v>
      </c>
      <c r="I33" s="21">
        <v>3.18</v>
      </c>
      <c r="J33" s="22">
        <v>12.17</v>
      </c>
      <c r="K33" s="35">
        <v>1.54</v>
      </c>
      <c r="L33" s="46">
        <v>1.47</v>
      </c>
      <c r="M33" s="37">
        <v>1.47</v>
      </c>
      <c r="N33" s="37">
        <v>1.4</v>
      </c>
      <c r="O33" s="37">
        <v>1.38</v>
      </c>
      <c r="P33" s="37">
        <v>1.37</v>
      </c>
      <c r="Q33" s="37">
        <v>1.3</v>
      </c>
      <c r="R33" s="37">
        <v>1.28</v>
      </c>
      <c r="S33" s="25">
        <v>1.27</v>
      </c>
      <c r="T33" s="37">
        <v>1.27</v>
      </c>
      <c r="U33" s="42"/>
      <c r="V33" s="37"/>
      <c r="W33" s="38"/>
      <c r="X33" s="38"/>
      <c r="Y33" s="37"/>
      <c r="Z33" s="28">
        <f t="shared" si="0"/>
        <v>3.228011545636722E-2</v>
      </c>
      <c r="AA33" s="29">
        <f t="shared" si="1"/>
        <v>2.3670129252175709E-2</v>
      </c>
      <c r="AB33" s="29" t="str">
        <f t="shared" si="2"/>
        <v>-</v>
      </c>
      <c r="AC33" s="29">
        <f>K33/F33</f>
        <v>3.9752194114610222E-2</v>
      </c>
      <c r="AD33" s="29">
        <f t="shared" si="3"/>
        <v>0.48427672955974843</v>
      </c>
    </row>
    <row r="34" spans="1:30" ht="18.75" customHeight="1">
      <c r="A34" s="13" t="s">
        <v>182</v>
      </c>
      <c r="B34" s="14" t="s">
        <v>183</v>
      </c>
      <c r="C34" s="15" t="s">
        <v>184</v>
      </c>
      <c r="D34" s="16" t="s">
        <v>185</v>
      </c>
      <c r="E34" s="17">
        <v>9</v>
      </c>
      <c r="F34" s="18">
        <v>256.45</v>
      </c>
      <c r="G34" s="19">
        <v>174.7</v>
      </c>
      <c r="H34" s="20">
        <v>260.14999999999998</v>
      </c>
      <c r="I34" s="43">
        <v>0</v>
      </c>
      <c r="J34" s="44">
        <v>0</v>
      </c>
      <c r="K34" s="23">
        <v>8.9</v>
      </c>
      <c r="L34" s="24">
        <v>8</v>
      </c>
      <c r="M34" s="26">
        <v>8</v>
      </c>
      <c r="N34" s="42">
        <v>54</v>
      </c>
      <c r="O34" s="26">
        <v>7.5</v>
      </c>
      <c r="P34" s="26">
        <v>7</v>
      </c>
      <c r="Q34" s="26">
        <v>5</v>
      </c>
      <c r="R34" s="37">
        <v>4</v>
      </c>
      <c r="S34" s="42">
        <v>53.3</v>
      </c>
      <c r="T34" s="37">
        <v>3.5</v>
      </c>
      <c r="U34" s="37"/>
      <c r="V34" s="37"/>
      <c r="W34" s="38"/>
      <c r="X34" s="38"/>
      <c r="Y34" s="40"/>
      <c r="Z34" s="28">
        <f t="shared" si="0"/>
        <v>-0.45172461448221257</v>
      </c>
      <c r="AA34" s="29">
        <f t="shared" si="1"/>
        <v>4.9200269147087194E-2</v>
      </c>
      <c r="AB34" s="29" t="str">
        <f t="shared" si="2"/>
        <v>-</v>
      </c>
      <c r="AC34" s="29">
        <f>K34/F34</f>
        <v>3.470462078377852E-2</v>
      </c>
      <c r="AD34" s="29" t="str">
        <f t="shared" si="3"/>
        <v/>
      </c>
    </row>
    <row r="35" spans="1:30" ht="18.75" customHeight="1">
      <c r="A35" s="13" t="s">
        <v>186</v>
      </c>
      <c r="B35" s="14" t="s">
        <v>187</v>
      </c>
      <c r="C35" s="15" t="s">
        <v>188</v>
      </c>
      <c r="D35" s="16" t="s">
        <v>189</v>
      </c>
      <c r="E35" s="17">
        <v>8</v>
      </c>
      <c r="F35" s="18">
        <v>46.94</v>
      </c>
      <c r="G35" s="19">
        <v>36.67</v>
      </c>
      <c r="H35" s="20">
        <v>49.02</v>
      </c>
      <c r="I35" s="21">
        <v>1.96</v>
      </c>
      <c r="J35" s="22">
        <v>23.97</v>
      </c>
      <c r="K35" s="23">
        <v>1.05</v>
      </c>
      <c r="L35" s="24">
        <v>1</v>
      </c>
      <c r="M35" s="26">
        <v>0.93</v>
      </c>
      <c r="N35" s="26">
        <v>0.88</v>
      </c>
      <c r="O35" s="25">
        <v>0.7</v>
      </c>
      <c r="P35" s="25">
        <v>0.7</v>
      </c>
      <c r="Q35" s="26">
        <v>0.7</v>
      </c>
      <c r="R35" s="26">
        <v>0.5</v>
      </c>
      <c r="S35" s="26">
        <v>0.41</v>
      </c>
      <c r="T35" s="26"/>
      <c r="U35" s="26"/>
      <c r="V35" s="26"/>
      <c r="W35" s="27"/>
      <c r="X35" s="27"/>
      <c r="Y35" s="26"/>
      <c r="Z35" s="28">
        <f t="shared" si="0"/>
        <v>6.0642134415163085E-2</v>
      </c>
      <c r="AA35" s="29">
        <f t="shared" si="1"/>
        <v>8.4471771197698553E-2</v>
      </c>
      <c r="AB35" s="29" t="str">
        <f t="shared" si="2"/>
        <v>-</v>
      </c>
      <c r="AC35" s="29">
        <f>K35/F35</f>
        <v>2.2368981678738818E-2</v>
      </c>
      <c r="AD35" s="29">
        <f t="shared" si="3"/>
        <v>0.5357142857142857</v>
      </c>
    </row>
    <row r="36" spans="1:30" ht="18.75" customHeight="1">
      <c r="A36" s="5" t="s">
        <v>190</v>
      </c>
      <c r="B36" s="14" t="s">
        <v>191</v>
      </c>
      <c r="C36" s="15" t="s">
        <v>192</v>
      </c>
      <c r="D36" s="16" t="s">
        <v>193</v>
      </c>
      <c r="E36" s="17">
        <v>8</v>
      </c>
      <c r="F36" s="18">
        <v>26.39</v>
      </c>
      <c r="G36" s="19">
        <v>18.62</v>
      </c>
      <c r="H36" s="20">
        <v>27.02</v>
      </c>
      <c r="I36" s="21">
        <v>1.29</v>
      </c>
      <c r="J36" s="22">
        <v>20.43</v>
      </c>
      <c r="K36" s="48">
        <v>0.7</v>
      </c>
      <c r="L36" s="18">
        <v>0.69</v>
      </c>
      <c r="M36" s="19">
        <v>0.68</v>
      </c>
      <c r="N36" s="19">
        <v>0.67</v>
      </c>
      <c r="O36" s="19">
        <v>0.66</v>
      </c>
      <c r="P36" s="19">
        <v>0.65</v>
      </c>
      <c r="Q36" s="19">
        <v>0.64</v>
      </c>
      <c r="R36" s="19">
        <v>0.57999999999999996</v>
      </c>
      <c r="S36" s="19">
        <v>0.55000000000000004</v>
      </c>
      <c r="T36" s="19"/>
      <c r="U36" s="19"/>
      <c r="V36" s="19"/>
      <c r="W36" s="20"/>
      <c r="X36" s="20"/>
      <c r="Y36" s="19"/>
      <c r="Z36" s="28">
        <f t="shared" si="0"/>
        <v>1.470798766517678E-2</v>
      </c>
      <c r="AA36" s="29">
        <f t="shared" si="1"/>
        <v>1.4931978945393665E-2</v>
      </c>
      <c r="AB36" s="29" t="str">
        <f t="shared" si="2"/>
        <v>-</v>
      </c>
      <c r="AC36" s="29">
        <f>K36/F36</f>
        <v>2.652519893899204E-2</v>
      </c>
      <c r="AD36" s="29">
        <f t="shared" si="3"/>
        <v>0.54263565891472865</v>
      </c>
    </row>
    <row r="37" spans="1:30" ht="18.75" customHeight="1">
      <c r="A37" s="5" t="s">
        <v>194</v>
      </c>
      <c r="B37" s="14" t="s">
        <v>195</v>
      </c>
      <c r="C37" s="31" t="s">
        <v>196</v>
      </c>
      <c r="D37" s="16" t="s">
        <v>197</v>
      </c>
      <c r="E37" s="17">
        <v>8</v>
      </c>
      <c r="F37" s="18">
        <v>29.2</v>
      </c>
      <c r="G37" s="19">
        <v>24.3</v>
      </c>
      <c r="H37" s="20">
        <v>31.13</v>
      </c>
      <c r="I37" s="21">
        <v>2.0699999999999998</v>
      </c>
      <c r="J37" s="22">
        <v>14.09</v>
      </c>
      <c r="K37" s="23">
        <v>1.4756</v>
      </c>
      <c r="L37" s="24">
        <v>1.3351</v>
      </c>
      <c r="M37" s="26">
        <v>1.3536300000000001</v>
      </c>
      <c r="N37" s="26">
        <v>1.2165999999999999</v>
      </c>
      <c r="O37" s="26">
        <v>1.2521</v>
      </c>
      <c r="P37" s="26">
        <v>1.2060999999999999</v>
      </c>
      <c r="Q37" s="26">
        <v>1.1266</v>
      </c>
      <c r="R37" s="26">
        <v>1.024</v>
      </c>
      <c r="S37" s="26">
        <v>1</v>
      </c>
      <c r="T37" s="19"/>
      <c r="U37" s="19"/>
      <c r="V37" s="19"/>
      <c r="W37" s="20"/>
      <c r="X37" s="20"/>
      <c r="Y37" s="19"/>
      <c r="Z37" s="28">
        <f t="shared" si="0"/>
        <v>6.6449458713213616E-2</v>
      </c>
      <c r="AA37" s="29">
        <f t="shared" si="1"/>
        <v>4.1159019683001175E-2</v>
      </c>
      <c r="AB37" s="29" t="str">
        <f t="shared" si="2"/>
        <v>-</v>
      </c>
      <c r="AC37" s="29">
        <f>K37/F37</f>
        <v>5.0534246575342466E-2</v>
      </c>
      <c r="AD37" s="29">
        <f t="shared" si="3"/>
        <v>0.71285024154589383</v>
      </c>
    </row>
    <row r="38" spans="1:30" ht="18.75" customHeight="1">
      <c r="A38" s="13" t="s">
        <v>198</v>
      </c>
      <c r="B38" s="14" t="s">
        <v>199</v>
      </c>
      <c r="C38" s="15" t="s">
        <v>200</v>
      </c>
      <c r="D38" s="16" t="s">
        <v>201</v>
      </c>
      <c r="E38" s="17">
        <v>7</v>
      </c>
      <c r="F38" s="18">
        <v>35.159999999999997</v>
      </c>
      <c r="G38" s="19">
        <v>28</v>
      </c>
      <c r="H38" s="20">
        <v>42.69</v>
      </c>
      <c r="I38" s="21">
        <v>2.0299999999999998</v>
      </c>
      <c r="J38" s="22">
        <v>17.32</v>
      </c>
      <c r="K38" s="23">
        <v>0.4</v>
      </c>
      <c r="L38" s="24">
        <v>0.33</v>
      </c>
      <c r="M38" s="26">
        <v>0.28000000000000003</v>
      </c>
      <c r="N38" s="26">
        <v>0.23</v>
      </c>
      <c r="O38" s="26">
        <v>0.19</v>
      </c>
      <c r="P38" s="26">
        <v>0.16</v>
      </c>
      <c r="Q38" s="26">
        <v>0.13</v>
      </c>
      <c r="R38" s="26">
        <v>0.11</v>
      </c>
      <c r="S38" s="19"/>
      <c r="T38" s="19"/>
      <c r="U38" s="19"/>
      <c r="V38" s="19"/>
      <c r="W38" s="27"/>
      <c r="X38" s="27"/>
      <c r="Y38" s="26"/>
      <c r="Z38" s="28">
        <f t="shared" si="0"/>
        <v>0.2025709773288682</v>
      </c>
      <c r="AA38" s="29">
        <f t="shared" si="1"/>
        <v>0.20112443398143132</v>
      </c>
      <c r="AB38" s="29" t="str">
        <f t="shared" si="2"/>
        <v>-</v>
      </c>
      <c r="AC38" s="29">
        <f>K38/F38</f>
        <v>1.137656427758817E-2</v>
      </c>
      <c r="AD38" s="29">
        <f t="shared" si="3"/>
        <v>0.1970443349753695</v>
      </c>
    </row>
    <row r="39" spans="1:30" ht="18.75" customHeight="1">
      <c r="A39" s="13" t="s">
        <v>202</v>
      </c>
      <c r="B39" s="14" t="s">
        <v>203</v>
      </c>
      <c r="C39" s="15" t="s">
        <v>204</v>
      </c>
      <c r="D39" s="16" t="s">
        <v>205</v>
      </c>
      <c r="E39" s="17">
        <v>6</v>
      </c>
      <c r="F39" s="18">
        <v>16.170000000000002</v>
      </c>
      <c r="G39" s="19">
        <v>11.56</v>
      </c>
      <c r="H39" s="20">
        <v>16.57</v>
      </c>
      <c r="I39" s="21">
        <v>0.85</v>
      </c>
      <c r="J39" s="22">
        <v>19</v>
      </c>
      <c r="K39" s="23">
        <v>0.47</v>
      </c>
      <c r="L39" s="24">
        <v>0.44</v>
      </c>
      <c r="M39" s="26">
        <v>0.4</v>
      </c>
      <c r="N39" s="26">
        <v>0.28999999999999998</v>
      </c>
      <c r="O39" s="26">
        <v>0.23</v>
      </c>
      <c r="P39" s="26">
        <v>0.18</v>
      </c>
      <c r="Q39" s="26">
        <v>0.16</v>
      </c>
      <c r="R39" s="26"/>
      <c r="S39" s="19"/>
      <c r="T39" s="19"/>
      <c r="U39" s="19"/>
      <c r="V39" s="19"/>
      <c r="W39" s="27"/>
      <c r="X39" s="27"/>
      <c r="Y39" s="26"/>
      <c r="Z39" s="28">
        <f t="shared" si="0"/>
        <v>0.17462692973830274</v>
      </c>
      <c r="AA39" s="29">
        <f t="shared" si="1"/>
        <v>0.21161619749413418</v>
      </c>
      <c r="AB39" s="29" t="str">
        <f t="shared" si="2"/>
        <v>-</v>
      </c>
      <c r="AC39" s="29">
        <f>K39/F39</f>
        <v>2.9066171923314777E-2</v>
      </c>
      <c r="AD39" s="29">
        <f t="shared" si="3"/>
        <v>0.55294117647058827</v>
      </c>
    </row>
    <row r="40" spans="1:30" ht="18.75" customHeight="1">
      <c r="A40" s="13" t="s">
        <v>206</v>
      </c>
      <c r="B40" s="14" t="s">
        <v>207</v>
      </c>
      <c r="C40" s="15" t="s">
        <v>208</v>
      </c>
      <c r="D40" s="16" t="s">
        <v>209</v>
      </c>
      <c r="E40" s="17">
        <v>5</v>
      </c>
      <c r="F40" s="18">
        <v>106.85</v>
      </c>
      <c r="G40" s="19">
        <v>74.900000000000006</v>
      </c>
      <c r="H40" s="20">
        <v>108.03</v>
      </c>
      <c r="I40" s="21">
        <v>8.8800000000000008</v>
      </c>
      <c r="J40" s="22">
        <v>12.03</v>
      </c>
      <c r="K40" s="35">
        <v>2.6</v>
      </c>
      <c r="L40" s="24">
        <v>2.5</v>
      </c>
      <c r="M40" s="26">
        <v>2.2999999999999998</v>
      </c>
      <c r="N40" s="26">
        <v>1.3</v>
      </c>
      <c r="O40" s="26">
        <v>0.3</v>
      </c>
      <c r="P40" s="47">
        <v>0.3</v>
      </c>
      <c r="Q40" s="26">
        <v>1.06</v>
      </c>
      <c r="R40" s="26">
        <v>0.7</v>
      </c>
      <c r="S40" s="26">
        <v>0.64</v>
      </c>
      <c r="T40" s="26">
        <v>0.62</v>
      </c>
      <c r="U40" s="26">
        <v>0.57999999999999996</v>
      </c>
      <c r="V40" s="25">
        <v>0.52</v>
      </c>
      <c r="W40" s="27">
        <v>0.52</v>
      </c>
      <c r="X40" s="20"/>
      <c r="Y40" s="19"/>
      <c r="Z40" s="28">
        <f t="shared" si="0"/>
        <v>0.25992104989487319</v>
      </c>
      <c r="AA40" s="29">
        <f t="shared" si="1"/>
        <v>0.54017623758905553</v>
      </c>
      <c r="AB40" s="29">
        <f t="shared" si="2"/>
        <v>0.16186196680226095</v>
      </c>
      <c r="AC40" s="29">
        <f>K40/F40</f>
        <v>2.4333177351427236E-2</v>
      </c>
      <c r="AD40" s="29">
        <f t="shared" si="3"/>
        <v>0.2927927927927928</v>
      </c>
    </row>
    <row r="41" spans="1:30" ht="18.75" customHeight="1">
      <c r="A41" s="13" t="s">
        <v>210</v>
      </c>
      <c r="B41" s="14" t="s">
        <v>211</v>
      </c>
      <c r="C41" s="15" t="s">
        <v>212</v>
      </c>
      <c r="D41" s="16" t="s">
        <v>213</v>
      </c>
      <c r="E41" s="17">
        <v>5</v>
      </c>
      <c r="F41" s="18">
        <v>20.05</v>
      </c>
      <c r="G41" s="19">
        <v>15.13</v>
      </c>
      <c r="H41" s="20">
        <v>20.5</v>
      </c>
      <c r="I41" s="21">
        <v>3.42</v>
      </c>
      <c r="J41" s="22">
        <v>5.86</v>
      </c>
      <c r="K41" s="23">
        <v>1.1000000000000001</v>
      </c>
      <c r="L41" s="46">
        <v>1</v>
      </c>
      <c r="M41" s="25">
        <v>1</v>
      </c>
      <c r="N41" s="25">
        <v>1</v>
      </c>
      <c r="O41" s="25">
        <v>1</v>
      </c>
      <c r="P41" s="47">
        <v>1</v>
      </c>
      <c r="Q41" s="26">
        <v>1.35</v>
      </c>
      <c r="R41" s="26">
        <v>1.26</v>
      </c>
      <c r="S41" s="42">
        <v>1.1200000000000001</v>
      </c>
      <c r="T41" s="26">
        <v>0.57999999999999996</v>
      </c>
      <c r="U41" s="26">
        <v>0.42</v>
      </c>
      <c r="V41" s="26">
        <v>0.31</v>
      </c>
      <c r="W41" s="27">
        <v>0.26</v>
      </c>
      <c r="X41" s="27">
        <v>0.23</v>
      </c>
      <c r="Y41" s="26">
        <v>0.18</v>
      </c>
      <c r="Z41" s="28">
        <f t="shared" si="0"/>
        <v>3.228011545636722E-2</v>
      </c>
      <c r="AA41" s="29">
        <f t="shared" si="1"/>
        <v>1.9244876491456564E-2</v>
      </c>
      <c r="AB41" s="29">
        <f t="shared" si="2"/>
        <v>0.10106850305941406</v>
      </c>
      <c r="AC41" s="29">
        <f>K41/F41</f>
        <v>5.4862842892768084E-2</v>
      </c>
      <c r="AD41" s="29">
        <f t="shared" si="3"/>
        <v>0.32163742690058483</v>
      </c>
    </row>
    <row r="42" spans="1:30" ht="18.75" customHeight="1">
      <c r="A42" s="13" t="s">
        <v>214</v>
      </c>
      <c r="B42" s="14" t="s">
        <v>215</v>
      </c>
      <c r="C42" s="15" t="s">
        <v>216</v>
      </c>
      <c r="D42" s="16" t="s">
        <v>217</v>
      </c>
      <c r="E42" s="17">
        <v>5</v>
      </c>
      <c r="F42" s="18">
        <v>88.2</v>
      </c>
      <c r="G42" s="19">
        <v>65.099999999999994</v>
      </c>
      <c r="H42" s="20">
        <v>94.33</v>
      </c>
      <c r="I42" s="21">
        <v>6.54</v>
      </c>
      <c r="J42" s="22">
        <v>13.49</v>
      </c>
      <c r="K42" s="23">
        <v>2.5</v>
      </c>
      <c r="L42" s="24">
        <v>2.4</v>
      </c>
      <c r="M42" s="26">
        <v>2.1</v>
      </c>
      <c r="N42" s="26">
        <v>1.78</v>
      </c>
      <c r="O42" s="25">
        <v>1</v>
      </c>
      <c r="P42" s="47">
        <v>1</v>
      </c>
      <c r="Q42" s="26">
        <v>1.6</v>
      </c>
      <c r="R42" s="26">
        <v>1.45</v>
      </c>
      <c r="S42" s="26">
        <v>1.35</v>
      </c>
      <c r="T42" s="26">
        <v>1.25</v>
      </c>
      <c r="U42" s="26">
        <v>0.93</v>
      </c>
      <c r="V42" s="26"/>
      <c r="W42" s="27"/>
      <c r="X42" s="27"/>
      <c r="Y42" s="26"/>
      <c r="Z42" s="28">
        <f t="shared" si="0"/>
        <v>0.11988476227787537</v>
      </c>
      <c r="AA42" s="29">
        <f t="shared" si="1"/>
        <v>0.20112443398143132</v>
      </c>
      <c r="AB42" s="29">
        <f t="shared" si="2"/>
        <v>0.10394060045408104</v>
      </c>
      <c r="AC42" s="29">
        <f>K42/F42</f>
        <v>2.8344671201814057E-2</v>
      </c>
      <c r="AD42" s="29">
        <f t="shared" si="3"/>
        <v>0.38226299694189603</v>
      </c>
    </row>
    <row r="43" spans="1:30" ht="18.75" customHeight="1">
      <c r="A43" s="13" t="s">
        <v>218</v>
      </c>
      <c r="B43" s="14" t="s">
        <v>219</v>
      </c>
      <c r="C43" s="15" t="s">
        <v>220</v>
      </c>
      <c r="D43" s="16" t="s">
        <v>221</v>
      </c>
      <c r="E43" s="17">
        <v>5</v>
      </c>
      <c r="F43" s="18">
        <v>149.15</v>
      </c>
      <c r="G43" s="19">
        <v>115.78</v>
      </c>
      <c r="H43" s="20">
        <v>151.4</v>
      </c>
      <c r="I43" s="21">
        <v>13.62</v>
      </c>
      <c r="J43" s="22">
        <v>10.95</v>
      </c>
      <c r="K43" s="35">
        <v>5.3</v>
      </c>
      <c r="L43" s="46">
        <v>4.5</v>
      </c>
      <c r="M43" s="25">
        <v>4.5</v>
      </c>
      <c r="N43" s="37">
        <v>4.5</v>
      </c>
      <c r="O43" s="37">
        <v>4.0999999999999996</v>
      </c>
      <c r="P43" s="47">
        <v>3.5</v>
      </c>
      <c r="Q43" s="37">
        <v>5.5</v>
      </c>
      <c r="R43" s="37">
        <v>3.8</v>
      </c>
      <c r="S43" s="37">
        <v>2</v>
      </c>
      <c r="T43" s="37">
        <v>1.75</v>
      </c>
      <c r="U43" s="25">
        <v>1.5</v>
      </c>
      <c r="V43" s="25">
        <v>1.5</v>
      </c>
      <c r="W43" s="38">
        <v>1.5</v>
      </c>
      <c r="X43" s="38"/>
      <c r="Y43" s="37"/>
      <c r="Z43" s="28">
        <f t="shared" si="0"/>
        <v>5.6058035105890136E-2</v>
      </c>
      <c r="AA43" s="29">
        <f t="shared" si="1"/>
        <v>8.6529607200479974E-2</v>
      </c>
      <c r="AB43" s="29">
        <f t="shared" si="2"/>
        <v>0.13453647023138759</v>
      </c>
      <c r="AC43" s="29">
        <f>K43/F43</f>
        <v>3.5534696614146828E-2</v>
      </c>
      <c r="AD43" s="29">
        <f t="shared" si="3"/>
        <v>0.3891336270190896</v>
      </c>
    </row>
    <row r="44" spans="1:30" ht="18.75" customHeight="1">
      <c r="A44" s="13" t="s">
        <v>222</v>
      </c>
      <c r="B44" s="14" t="s">
        <v>223</v>
      </c>
      <c r="C44" s="15" t="s">
        <v>224</v>
      </c>
      <c r="D44" s="16" t="s">
        <v>225</v>
      </c>
      <c r="E44" s="17">
        <v>5</v>
      </c>
      <c r="F44" s="18">
        <v>20.86</v>
      </c>
      <c r="G44" s="19">
        <v>16.420000000000002</v>
      </c>
      <c r="H44" s="20">
        <v>21.33</v>
      </c>
      <c r="I44" s="21">
        <v>1.89</v>
      </c>
      <c r="J44" s="22">
        <v>11.01</v>
      </c>
      <c r="K44" s="23">
        <v>0.81</v>
      </c>
      <c r="L44" s="24">
        <v>0.72</v>
      </c>
      <c r="M44" s="25">
        <v>0.69</v>
      </c>
      <c r="N44" s="26">
        <v>0.69</v>
      </c>
      <c r="O44" s="37">
        <v>0.55000000000000004</v>
      </c>
      <c r="P44" s="47">
        <v>0.4</v>
      </c>
      <c r="Q44" s="26">
        <v>1.2</v>
      </c>
      <c r="R44" s="26">
        <v>1.06</v>
      </c>
      <c r="S44" s="26">
        <v>0.88</v>
      </c>
      <c r="T44" s="26">
        <v>0.61</v>
      </c>
      <c r="U44" s="26">
        <v>0.38</v>
      </c>
      <c r="V44" s="47">
        <v>0.34</v>
      </c>
      <c r="W44" s="27">
        <v>0.56000000000000005</v>
      </c>
      <c r="X44" s="27">
        <v>0.55000000000000004</v>
      </c>
      <c r="Y44" s="26">
        <v>0.5</v>
      </c>
      <c r="Z44" s="28">
        <f t="shared" si="0"/>
        <v>5.4901660750877879E-2</v>
      </c>
      <c r="AA44" s="29">
        <f t="shared" si="1"/>
        <v>0.15155584891213247</v>
      </c>
      <c r="AB44" s="29">
        <f t="shared" si="2"/>
        <v>7.8624156136196222E-2</v>
      </c>
      <c r="AC44" s="29">
        <f>K44/F44</f>
        <v>3.8830297219558968E-2</v>
      </c>
      <c r="AD44" s="29">
        <f t="shared" si="3"/>
        <v>0.4285714285714286</v>
      </c>
    </row>
    <row r="45" spans="1:30" ht="18.75" customHeight="1">
      <c r="A45" s="5" t="s">
        <v>226</v>
      </c>
      <c r="B45" s="30" t="s">
        <v>227</v>
      </c>
      <c r="C45" s="31" t="s">
        <v>228</v>
      </c>
      <c r="D45" s="16" t="s">
        <v>229</v>
      </c>
      <c r="E45" s="17">
        <v>5</v>
      </c>
      <c r="F45" s="18">
        <v>105.75</v>
      </c>
      <c r="G45" s="19">
        <v>79.56</v>
      </c>
      <c r="H45" s="20">
        <v>108.75</v>
      </c>
      <c r="I45" s="21">
        <v>3.82</v>
      </c>
      <c r="J45" s="22">
        <v>27.68</v>
      </c>
      <c r="K45" s="32">
        <v>1.64</v>
      </c>
      <c r="L45" s="18">
        <v>1.6400000000000001</v>
      </c>
      <c r="M45" s="19">
        <v>1.58</v>
      </c>
      <c r="N45" s="19">
        <v>1.44</v>
      </c>
      <c r="O45" s="19">
        <v>1.3399999999999999</v>
      </c>
      <c r="P45" s="47">
        <v>0.5</v>
      </c>
      <c r="Q45" s="47">
        <v>1.32</v>
      </c>
      <c r="R45" s="26">
        <v>2.52</v>
      </c>
      <c r="S45" s="26"/>
      <c r="T45" s="26"/>
      <c r="U45" s="19"/>
      <c r="V45" s="19"/>
      <c r="W45" s="20"/>
      <c r="X45" s="20"/>
      <c r="Y45" s="19"/>
      <c r="Z45" s="28">
        <f t="shared" si="0"/>
        <v>4.430442600971185E-2</v>
      </c>
      <c r="AA45" s="29">
        <f t="shared" si="1"/>
        <v>0.26816209685265058</v>
      </c>
      <c r="AB45" s="29" t="str">
        <f t="shared" si="2"/>
        <v>-</v>
      </c>
      <c r="AC45" s="29">
        <f>K45/F45</f>
        <v>1.5508274231678486E-2</v>
      </c>
      <c r="AD45" s="29">
        <f t="shared" si="3"/>
        <v>0.4293193717277487</v>
      </c>
    </row>
    <row r="46" spans="1:30" ht="18.75" customHeight="1">
      <c r="A46" s="13" t="s">
        <v>230</v>
      </c>
      <c r="B46" s="14" t="s">
        <v>231</v>
      </c>
      <c r="C46" s="15" t="s">
        <v>232</v>
      </c>
      <c r="D46" s="16" t="s">
        <v>233</v>
      </c>
      <c r="E46" s="17">
        <v>5</v>
      </c>
      <c r="F46" s="18">
        <v>55.05</v>
      </c>
      <c r="G46" s="19">
        <v>44.9</v>
      </c>
      <c r="H46" s="20">
        <v>83.47</v>
      </c>
      <c r="I46" s="21">
        <v>3.98</v>
      </c>
      <c r="J46" s="22">
        <v>13.84</v>
      </c>
      <c r="K46" s="23">
        <v>1.85</v>
      </c>
      <c r="L46" s="24">
        <v>1.68</v>
      </c>
      <c r="M46" s="26">
        <v>1.58</v>
      </c>
      <c r="N46" s="26">
        <v>1.45</v>
      </c>
      <c r="O46" s="26">
        <v>1.35</v>
      </c>
      <c r="P46" s="26">
        <v>1.2</v>
      </c>
      <c r="Q46" s="26"/>
      <c r="R46" s="26"/>
      <c r="S46" s="26"/>
      <c r="T46" s="26"/>
      <c r="U46" s="26"/>
      <c r="V46" s="26"/>
      <c r="W46" s="27"/>
      <c r="X46" s="27"/>
      <c r="Y46" s="26"/>
      <c r="Z46" s="28">
        <f t="shared" si="0"/>
        <v>8.4595775991327393E-2</v>
      </c>
      <c r="AA46" s="29">
        <f t="shared" si="1"/>
        <v>9.043076613444212E-2</v>
      </c>
      <c r="AB46" s="29" t="str">
        <f t="shared" si="2"/>
        <v>-</v>
      </c>
      <c r="AC46" s="29">
        <f>K46/F46</f>
        <v>3.3605812897366034E-2</v>
      </c>
      <c r="AD46" s="29">
        <f t="shared" si="3"/>
        <v>0.46482412060301509</v>
      </c>
    </row>
    <row r="47" spans="1:30" ht="18.75" customHeight="1">
      <c r="A47" s="5" t="s">
        <v>234</v>
      </c>
      <c r="B47" s="30" t="s">
        <v>235</v>
      </c>
      <c r="C47" s="31" t="s">
        <v>236</v>
      </c>
      <c r="D47" s="16" t="s">
        <v>237</v>
      </c>
      <c r="E47" s="17">
        <v>4</v>
      </c>
      <c r="F47" s="18">
        <v>80.900000000000006</v>
      </c>
      <c r="G47" s="19">
        <v>64.099999999999994</v>
      </c>
      <c r="H47" s="20">
        <v>88.26</v>
      </c>
      <c r="I47" s="21">
        <v>5.4</v>
      </c>
      <c r="J47" s="22">
        <v>14.97</v>
      </c>
      <c r="K47" s="48">
        <v>2.7</v>
      </c>
      <c r="L47" s="18">
        <v>2.6</v>
      </c>
      <c r="M47" s="19">
        <v>2.5</v>
      </c>
      <c r="N47" s="19">
        <v>2.2000000000000002</v>
      </c>
      <c r="O47" s="49">
        <v>1.7</v>
      </c>
      <c r="P47" s="33">
        <v>1.95</v>
      </c>
      <c r="Q47" s="19">
        <v>1.95</v>
      </c>
      <c r="R47" s="19">
        <v>1.5</v>
      </c>
      <c r="S47" s="19">
        <v>1</v>
      </c>
      <c r="T47" s="19">
        <v>0.85</v>
      </c>
      <c r="U47" s="33">
        <v>0.7</v>
      </c>
      <c r="V47" s="26">
        <v>0.7</v>
      </c>
      <c r="W47" s="27">
        <v>0.65</v>
      </c>
      <c r="X47" s="27"/>
      <c r="Y47" s="19"/>
      <c r="Z47" s="28">
        <f t="shared" si="0"/>
        <v>7.0648783255412351E-2</v>
      </c>
      <c r="AA47" s="29">
        <f t="shared" si="1"/>
        <v>6.7249181879538877E-2</v>
      </c>
      <c r="AB47" s="29">
        <f t="shared" si="2"/>
        <v>0.14452839686729546</v>
      </c>
      <c r="AC47" s="29">
        <f>K47/F47</f>
        <v>3.3374536464771322E-2</v>
      </c>
      <c r="AD47" s="29">
        <f t="shared" si="3"/>
        <v>0.5</v>
      </c>
    </row>
    <row r="48" spans="1:30" ht="18.75" customHeight="1" thickBot="1">
      <c r="A48" s="5" t="s">
        <v>238</v>
      </c>
      <c r="B48" s="31" t="s">
        <v>239</v>
      </c>
      <c r="C48" s="31" t="s">
        <v>240</v>
      </c>
      <c r="D48" s="16" t="s">
        <v>241</v>
      </c>
      <c r="E48" s="17">
        <v>4</v>
      </c>
      <c r="F48" s="18">
        <v>63.39</v>
      </c>
      <c r="G48" s="19">
        <v>52.94</v>
      </c>
      <c r="H48" s="20">
        <v>87.11</v>
      </c>
      <c r="I48" s="21">
        <v>2.94</v>
      </c>
      <c r="J48" s="22">
        <v>21.55</v>
      </c>
      <c r="K48" s="48">
        <v>1.5</v>
      </c>
      <c r="L48" s="18">
        <v>1.35</v>
      </c>
      <c r="M48" s="19">
        <v>1</v>
      </c>
      <c r="N48" s="19">
        <v>0.8</v>
      </c>
      <c r="O48" s="49">
        <v>0.35</v>
      </c>
      <c r="P48" s="33">
        <v>0.5</v>
      </c>
      <c r="Q48" s="19">
        <v>0.5</v>
      </c>
      <c r="R48" s="19">
        <v>0.42</v>
      </c>
      <c r="S48" s="33">
        <v>0.33</v>
      </c>
      <c r="T48" s="19">
        <v>0.33</v>
      </c>
      <c r="U48" s="33">
        <v>0.25</v>
      </c>
      <c r="V48" s="19">
        <v>0.25</v>
      </c>
      <c r="W48" s="20"/>
      <c r="X48" s="20"/>
      <c r="Y48" s="19"/>
      <c r="Z48" s="28">
        <f t="shared" si="0"/>
        <v>0.23310603716523493</v>
      </c>
      <c r="AA48" s="29">
        <f t="shared" si="1"/>
        <v>0.2457309396155174</v>
      </c>
      <c r="AB48" s="29">
        <f t="shared" si="2"/>
        <v>0.19623119885131546</v>
      </c>
      <c r="AC48" s="29">
        <f>K48/F48</f>
        <v>2.3663038334122102E-2</v>
      </c>
      <c r="AD48" s="29">
        <f t="shared" si="3"/>
        <v>0.51020408163265307</v>
      </c>
    </row>
    <row r="49" spans="1:30" ht="18.75" customHeight="1" thickTop="1">
      <c r="A49" s="50" t="s">
        <v>242</v>
      </c>
      <c r="B49" s="51"/>
      <c r="C49" s="51"/>
      <c r="D49" s="51"/>
      <c r="E49" s="52">
        <f t="shared" ref="E49:AD49" si="4">SUBTOTAL(1,E5:E48)</f>
        <v>11.272727272727273</v>
      </c>
      <c r="F49" s="53">
        <f t="shared" si="4"/>
        <v>105.14840909090907</v>
      </c>
      <c r="G49" s="53">
        <f t="shared" si="4"/>
        <v>79.846136363636361</v>
      </c>
      <c r="H49" s="53">
        <f t="shared" si="4"/>
        <v>109.87818181818183</v>
      </c>
      <c r="I49" s="53">
        <f t="shared" si="4"/>
        <v>5.2286363636363626</v>
      </c>
      <c r="J49" s="53">
        <f t="shared" si="4"/>
        <v>18.455000000000002</v>
      </c>
      <c r="K49" s="53">
        <f t="shared" si="4"/>
        <v>2.5190409090909087</v>
      </c>
      <c r="L49" s="53">
        <f t="shared" si="4"/>
        <v>2.3607772727272729</v>
      </c>
      <c r="M49" s="53">
        <f t="shared" si="4"/>
        <v>2.2086370454545454</v>
      </c>
      <c r="N49" s="53">
        <f t="shared" si="4"/>
        <v>3.0805681818181814</v>
      </c>
      <c r="O49" s="53">
        <f t="shared" si="4"/>
        <v>1.7822545454545453</v>
      </c>
      <c r="P49" s="53">
        <f t="shared" si="4"/>
        <v>1.6583590909090906</v>
      </c>
      <c r="Q49" s="53">
        <f t="shared" si="4"/>
        <v>1.6704883720930233</v>
      </c>
      <c r="R49" s="53">
        <f t="shared" si="4"/>
        <v>1.5561428571428568</v>
      </c>
      <c r="S49" s="53">
        <f t="shared" si="4"/>
        <v>2.5668849999999996</v>
      </c>
      <c r="T49" s="53">
        <f t="shared" si="4"/>
        <v>1.2788135135135132</v>
      </c>
      <c r="U49" s="53">
        <f t="shared" si="4"/>
        <v>0.98924242424242415</v>
      </c>
      <c r="V49" s="53">
        <f t="shared" si="4"/>
        <v>0.94648275862068953</v>
      </c>
      <c r="W49" s="53">
        <f t="shared" si="4"/>
        <v>1.005625</v>
      </c>
      <c r="X49" s="53">
        <f t="shared" si="4"/>
        <v>1.0760000000000001</v>
      </c>
      <c r="Y49" s="53">
        <f t="shared" si="4"/>
        <v>0.78765625000000006</v>
      </c>
      <c r="Z49" s="54">
        <f t="shared" si="4"/>
        <v>7.7675484843934259E-2</v>
      </c>
      <c r="AA49" s="54">
        <f t="shared" si="4"/>
        <v>0.11563104991937094</v>
      </c>
      <c r="AB49" s="54">
        <f t="shared" si="4"/>
        <v>0.11586064330475031</v>
      </c>
      <c r="AC49" s="54">
        <f t="shared" si="4"/>
        <v>2.96967564295888E-2</v>
      </c>
      <c r="AD49" s="54">
        <f t="shared" si="4"/>
        <v>0.50152558423168569</v>
      </c>
    </row>
  </sheetData>
  <autoFilter ref="A4:AD48">
    <filterColumn colId="2">
      <filters>
        <filter val="BE"/>
        <filter val="DE"/>
        <filter val="ES"/>
        <filter val="FI"/>
        <filter val="FR"/>
        <filter val="NL"/>
      </filters>
    </filterColumn>
    <filterColumn colId="3">
      <filters>
        <filter val="Consumer Cyclical"/>
        <filter val="Consumer Defensive"/>
        <filter val="Consumer Discretionary"/>
        <filter val="Energy"/>
        <filter val="Financials"/>
        <filter val="Healthcare"/>
        <filter val="Industrials"/>
        <filter val="Materials"/>
        <filter val="Technology"/>
        <filter val="Utilities"/>
      </filters>
    </filterColumn>
    <filterColumn colId="4">
      <filters>
        <filter val="10"/>
        <filter val="11"/>
        <filter val="12"/>
        <filter val="13"/>
        <filter val="14"/>
        <filter val="17"/>
        <filter val="20"/>
        <filter val="30"/>
        <filter val="34"/>
        <filter val="4"/>
        <filter val="5"/>
        <filter val="6"/>
        <filter val="7"/>
        <filter val="8"/>
        <filter val="9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>
      <selection activeCell="C7" sqref="C7"/>
    </sheetView>
  </sheetViews>
  <sheetFormatPr defaultColWidth="17.28515625" defaultRowHeight="15" customHeight="1"/>
  <cols>
    <col min="1" max="1" width="20" style="56" customWidth="1"/>
    <col min="2" max="6" width="17.28515625" style="56"/>
    <col min="7" max="7" width="17.28515625" style="56" customWidth="1"/>
    <col min="8" max="16384" width="17.28515625" style="56"/>
  </cols>
  <sheetData>
    <row r="1" spans="1:7" ht="20.25">
      <c r="A1" s="55" t="s">
        <v>0</v>
      </c>
      <c r="B1" s="55"/>
      <c r="C1" s="55"/>
      <c r="D1" s="55"/>
      <c r="E1" s="55"/>
      <c r="F1" s="55"/>
      <c r="G1" s="55"/>
    </row>
    <row r="2" spans="1:7" ht="15" customHeight="1">
      <c r="A2" s="57" t="s">
        <v>3</v>
      </c>
    </row>
    <row r="3" spans="1:7" ht="15" customHeight="1">
      <c r="A3" s="64" t="s">
        <v>4</v>
      </c>
    </row>
    <row r="4" spans="1:7" ht="15" customHeight="1">
      <c r="A4" s="57"/>
    </row>
    <row r="5" spans="1:7" ht="15" customHeight="1">
      <c r="A5" s="57" t="s">
        <v>5</v>
      </c>
    </row>
    <row r="6" spans="1:7" ht="15" customHeight="1">
      <c r="A6" s="58" t="s">
        <v>6</v>
      </c>
    </row>
    <row r="7" spans="1:7" ht="15" customHeight="1">
      <c r="A7" s="59"/>
    </row>
    <row r="8" spans="1:7" ht="15" customHeight="1">
      <c r="A8" s="59" t="s">
        <v>9</v>
      </c>
    </row>
    <row r="9" spans="1:7" ht="15" customHeight="1">
      <c r="A9" s="57" t="s">
        <v>10</v>
      </c>
    </row>
    <row r="10" spans="1:7" ht="15" customHeight="1">
      <c r="A10" s="57" t="s">
        <v>11</v>
      </c>
    </row>
    <row r="12" spans="1:7" ht="15" customHeight="1">
      <c r="A12" s="60" t="s">
        <v>15</v>
      </c>
      <c r="B12" s="57"/>
    </row>
    <row r="13" spans="1:7" ht="15" customHeight="1">
      <c r="A13" s="57" t="s">
        <v>25</v>
      </c>
    </row>
    <row r="14" spans="1:7" ht="15" customHeight="1">
      <c r="A14" s="57" t="s">
        <v>26</v>
      </c>
    </row>
    <row r="16" spans="1:7" ht="15" customHeight="1">
      <c r="A16" s="60" t="s">
        <v>27</v>
      </c>
    </row>
    <row r="17" spans="1:2" ht="15" customHeight="1">
      <c r="A17" s="57" t="s">
        <v>28</v>
      </c>
    </row>
    <row r="18" spans="1:2" ht="15" customHeight="1">
      <c r="A18" s="57" t="s">
        <v>29</v>
      </c>
    </row>
    <row r="19" spans="1:2" ht="15" customHeight="1">
      <c r="A19" s="64" t="s">
        <v>30</v>
      </c>
    </row>
    <row r="20" spans="1:2" ht="15" customHeight="1">
      <c r="A20" s="64" t="s">
        <v>31</v>
      </c>
    </row>
    <row r="22" spans="1:2" ht="15" customHeight="1">
      <c r="A22" s="60" t="s">
        <v>32</v>
      </c>
    </row>
    <row r="23" spans="1:2" ht="15" customHeight="1">
      <c r="A23" s="57" t="s">
        <v>33</v>
      </c>
      <c r="B23" s="57" t="s">
        <v>34</v>
      </c>
    </row>
    <row r="24" spans="1:2" ht="15" customHeight="1">
      <c r="A24" s="57" t="s">
        <v>35</v>
      </c>
      <c r="B24" s="57" t="s">
        <v>36</v>
      </c>
    </row>
    <row r="25" spans="1:2" ht="15" customHeight="1">
      <c r="A25" s="57" t="s">
        <v>38</v>
      </c>
      <c r="B25" s="57" t="s">
        <v>39</v>
      </c>
    </row>
    <row r="26" spans="1:2" ht="15" customHeight="1">
      <c r="A26" s="57" t="s">
        <v>40</v>
      </c>
      <c r="B26" s="57" t="s">
        <v>41</v>
      </c>
    </row>
    <row r="27" spans="1:2" ht="15" customHeight="1">
      <c r="A27" s="57" t="s">
        <v>42</v>
      </c>
      <c r="B27" s="57" t="s">
        <v>43</v>
      </c>
    </row>
    <row r="28" spans="1:2" ht="15" customHeight="1">
      <c r="A28" s="57" t="s">
        <v>44</v>
      </c>
      <c r="B28" s="57" t="s">
        <v>45</v>
      </c>
    </row>
    <row r="29" spans="1:2" ht="15" customHeight="1">
      <c r="A29" s="57" t="s">
        <v>46</v>
      </c>
      <c r="B29" s="57" t="s">
        <v>47</v>
      </c>
    </row>
    <row r="30" spans="1:2" ht="15" customHeight="1">
      <c r="A30" s="57" t="s">
        <v>48</v>
      </c>
      <c r="B30" s="57" t="s">
        <v>49</v>
      </c>
    </row>
    <row r="31" spans="1:2" ht="15" customHeight="1">
      <c r="A31" s="57" t="s">
        <v>50</v>
      </c>
      <c r="B31" s="57" t="s">
        <v>51</v>
      </c>
    </row>
    <row r="32" spans="1:2" ht="15" customHeight="1">
      <c r="B32" s="61" t="s">
        <v>52</v>
      </c>
    </row>
    <row r="33" spans="1:2" ht="15" customHeight="1">
      <c r="B33" s="62" t="s">
        <v>53</v>
      </c>
    </row>
    <row r="34" spans="1:2" ht="15" customHeight="1">
      <c r="B34" s="63" t="s">
        <v>54</v>
      </c>
    </row>
    <row r="35" spans="1:2" ht="15" customHeight="1">
      <c r="A35" s="57" t="s">
        <v>55</v>
      </c>
      <c r="B35" s="57" t="s">
        <v>56</v>
      </c>
    </row>
    <row r="36" spans="1:2" ht="15" customHeight="1">
      <c r="A36" s="57" t="s">
        <v>57</v>
      </c>
      <c r="B36" s="57" t="s">
        <v>58</v>
      </c>
    </row>
    <row r="37" spans="1:2" ht="15" customHeight="1">
      <c r="A37" s="57" t="s">
        <v>59</v>
      </c>
      <c r="B37" s="57" t="s">
        <v>60</v>
      </c>
    </row>
  </sheetData>
  <hyperlinks>
    <hyperlink ref="A6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showGridLines="0" workbookViewId="0"/>
  </sheetViews>
  <sheetFormatPr defaultColWidth="17.28515625" defaultRowHeight="15" customHeight="1"/>
  <sheetData>
    <row r="1" spans="1:7" ht="21">
      <c r="A1" s="1" t="s">
        <v>1</v>
      </c>
      <c r="B1" s="2"/>
      <c r="C1" s="2"/>
      <c r="D1" s="2"/>
      <c r="E1" s="2"/>
      <c r="F1" s="2"/>
      <c r="G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Euro Dividend All-Stars</vt:lpstr>
      <vt:lpstr>Notes</vt:lpstr>
      <vt:lpstr>Revisions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 Ponet</cp:lastModifiedBy>
  <dcterms:created xsi:type="dcterms:W3CDTF">2015-02-08T16:45:51Z</dcterms:created>
  <dcterms:modified xsi:type="dcterms:W3CDTF">2015-02-08T16:45:51Z</dcterms:modified>
</cp:coreProperties>
</file>